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na01.sharepoint.com/Shared Documents/Trainings/2018/"/>
    </mc:Choice>
  </mc:AlternateContent>
  <xr:revisionPtr revIDLastSave="257" documentId="8_{F89F04EC-F6E1-4574-8CE9-49B290C3278F}" xr6:coauthVersionLast="31" xr6:coauthVersionMax="31" xr10:uidLastSave="{1ACDE167-09F5-4172-A2EF-5D79D6E96499}"/>
  <bookViews>
    <workbookView xWindow="0" yWindow="1800" windowWidth="19200" windowHeight="6350" xr2:uid="{C3CE4DF6-EF82-45C5-AEE4-600CFEC4803D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D40" i="1"/>
  <c r="E39" i="1"/>
  <c r="D39" i="1"/>
  <c r="E32" i="1"/>
  <c r="E34" i="1" s="1"/>
  <c r="D32" i="1"/>
  <c r="D34" i="1" s="1"/>
  <c r="D36" i="1" s="1"/>
  <c r="E28" i="1"/>
  <c r="D28" i="1"/>
  <c r="D42" i="1" l="1"/>
  <c r="D44" i="1" s="1"/>
  <c r="E42" i="1"/>
  <c r="E44" i="1" s="1"/>
  <c r="E36" i="1"/>
</calcChain>
</file>

<file path=xl/sharedStrings.xml><?xml version="1.0" encoding="utf-8"?>
<sst xmlns="http://schemas.openxmlformats.org/spreadsheetml/2006/main" count="64" uniqueCount="50">
  <si>
    <t>Nonprofit with mission for workforce development</t>
  </si>
  <si>
    <t>Customer Description</t>
  </si>
  <si>
    <t>Customer Ability to Pay</t>
  </si>
  <si>
    <t>Donor Description</t>
  </si>
  <si>
    <t>Donor Count</t>
  </si>
  <si>
    <t>Expenses To Deliver</t>
  </si>
  <si>
    <t>Materials</t>
  </si>
  <si>
    <t>Travel</t>
  </si>
  <si>
    <t>Facility Rental</t>
  </si>
  <si>
    <t>Other</t>
  </si>
  <si>
    <t>Marketing/Promotion</t>
  </si>
  <si>
    <t>Total Expense</t>
  </si>
  <si>
    <t>Training for Small Business Owners</t>
  </si>
  <si>
    <t>Potential Customer Population</t>
  </si>
  <si>
    <t>small businesses, family owned, often less than 20 people</t>
  </si>
  <si>
    <t>Potential Market Share</t>
  </si>
  <si>
    <t>low</t>
  </si>
  <si>
    <t>medium</t>
  </si>
  <si>
    <t>Foundations and government who care about employment and thriving business economy</t>
  </si>
  <si>
    <t>Trend:  Workforce age Hispanics in Delaware will increase by 31% in next 10 years while all other workforce age population grows .6%</t>
  </si>
  <si>
    <t>New Program Potential</t>
  </si>
  <si>
    <t>Revenue Sources</t>
  </si>
  <si>
    <t>Fee for Service</t>
  </si>
  <si>
    <t>Donations</t>
  </si>
  <si>
    <t>Government Contracts</t>
  </si>
  <si>
    <t>Total Revenue</t>
  </si>
  <si>
    <t>Net Program Revenue</t>
  </si>
  <si>
    <t>Strategy One</t>
  </si>
  <si>
    <t>Strategy Two</t>
  </si>
  <si>
    <t>Job search coach for Hispanic workforce</t>
  </si>
  <si>
    <t>May be first generation, naturalized, green card.  Different ethnic and cultural dynamics</t>
  </si>
  <si>
    <t>Average Gift</t>
  </si>
  <si>
    <t>Customer Price</t>
  </si>
  <si>
    <t>Net Needed Subsidize</t>
  </si>
  <si>
    <t>Small DE businesses wll need support understanding this workforce cultural considerations</t>
  </si>
  <si>
    <t>This workforce may be hesitant to get the training and development needed to compete for jobs</t>
  </si>
  <si>
    <t>Foundations, donors, and government who care about healthy communities and stable families</t>
  </si>
  <si>
    <t>Cost to serve/target</t>
  </si>
  <si>
    <t>Business Model</t>
  </si>
  <si>
    <t>Need:</t>
  </si>
  <si>
    <t>&lt;--- source from population trends</t>
  </si>
  <si>
    <t>&lt;---assumption on % of population program can attract (ongoing - vs start-up levels)</t>
  </si>
  <si>
    <t>&lt;---assumption based on estimated value of service and economic situation of target</t>
  </si>
  <si>
    <t>&lt;---think of this as a case statement for support</t>
  </si>
  <si>
    <t>&lt;---this may be filled in after you go through the operating model to determine your funding strategy</t>
  </si>
  <si>
    <t>Staffing (# FTE)</t>
  </si>
  <si>
    <t>&lt;---this is the cost of the # of people you add or the % of time existing staff will spend (fully loaded with benefits)</t>
  </si>
  <si>
    <t>&lt;---formula</t>
  </si>
  <si>
    <t>&lt;---your assumptions</t>
  </si>
  <si>
    <t>Mind the Market:  Planning Model for  Tapping trends and intepreting them for new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</si>
</sst>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0" fillId="0" borderId="0" xfId="0" quotePrefix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1" xfId="0" quotePrefix="1" applyBorder="1" applyAlignment="1">
      <alignment wrapText="1"/>
    </xf>
    <xf numFmtId="3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right"/>
    </xf>
    <xf numFmtId="0" fontId="0" fillId="0" borderId="4" xfId="0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/>
    <xf numFmtId="0" fontId="0" fillId="0" borderId="10" xfId="0" applyBorder="1"/>
    <xf numFmtId="165" fontId="0" fillId="0" borderId="3" xfId="0" applyNumberFormat="1" applyBorder="1" applyAlignment="1">
      <alignment horizontal="center"/>
    </xf>
    <xf numFmtId="0" fontId="3" fillId="0" borderId="2" xfId="0" applyFont="1" applyBorder="1"/>
    <xf numFmtId="0" fontId="0" fillId="0" borderId="12" xfId="0" applyBorder="1"/>
    <xf numFmtId="0" fontId="0" fillId="0" borderId="3" xfId="0" applyFont="1" applyBorder="1"/>
    <xf numFmtId="0" fontId="2" fillId="0" borderId="12" xfId="0" applyFont="1" applyBorder="1"/>
    <xf numFmtId="0" fontId="3" fillId="0" borderId="12" xfId="0" applyFont="1" applyBorder="1"/>
    <xf numFmtId="0" fontId="0" fillId="2" borderId="1" xfId="0" applyFill="1" applyBorder="1"/>
    <xf numFmtId="0" fontId="3" fillId="0" borderId="6" xfId="0" applyFont="1" applyBorder="1"/>
    <xf numFmtId="165" fontId="0" fillId="0" borderId="11" xfId="1" applyNumberFormat="1" applyFont="1" applyBorder="1"/>
    <xf numFmtId="0" fontId="0" fillId="0" borderId="7" xfId="0" applyFont="1" applyBorder="1"/>
    <xf numFmtId="165" fontId="0" fillId="0" borderId="5" xfId="1" applyNumberFormat="1" applyFont="1" applyBorder="1"/>
    <xf numFmtId="0" fontId="2" fillId="0" borderId="10" xfId="0" applyFont="1" applyBorder="1"/>
    <xf numFmtId="164" fontId="0" fillId="0" borderId="11" xfId="1" applyNumberFormat="1" applyFont="1" applyBorder="1"/>
    <xf numFmtId="165" fontId="0" fillId="0" borderId="11" xfId="2" applyNumberFormat="1" applyFont="1" applyBorder="1"/>
    <xf numFmtId="165" fontId="0" fillId="0" borderId="5" xfId="2" applyNumberFormat="1" applyFont="1" applyBorder="1"/>
    <xf numFmtId="0" fontId="3" fillId="0" borderId="10" xfId="0" applyFont="1" applyBorder="1"/>
    <xf numFmtId="0" fontId="0" fillId="2" borderId="8" xfId="0" applyFill="1" applyBorder="1"/>
    <xf numFmtId="165" fontId="0" fillId="2" borderId="9" xfId="1" applyNumberFormat="1" applyFont="1" applyFill="1" applyBorder="1"/>
    <xf numFmtId="165" fontId="0" fillId="0" borderId="12" xfId="1" applyNumberFormat="1" applyFont="1" applyBorder="1"/>
    <xf numFmtId="165" fontId="0" fillId="0" borderId="3" xfId="1" applyNumberFormat="1" applyFont="1" applyBorder="1"/>
    <xf numFmtId="164" fontId="0" fillId="0" borderId="12" xfId="1" applyNumberFormat="1" applyFont="1" applyBorder="1"/>
    <xf numFmtId="165" fontId="0" fillId="0" borderId="12" xfId="2" applyNumberFormat="1" applyFont="1" applyBorder="1"/>
    <xf numFmtId="165" fontId="0" fillId="0" borderId="3" xfId="2" applyNumberFormat="1" applyFont="1" applyBorder="1"/>
    <xf numFmtId="165" fontId="0" fillId="2" borderId="1" xfId="1" applyNumberFormat="1" applyFont="1" applyFill="1" applyBorder="1"/>
    <xf numFmtId="0" fontId="0" fillId="0" borderId="6" xfId="0" quotePrefix="1" applyBorder="1" applyAlignment="1">
      <alignment horizontal="center"/>
    </xf>
    <xf numFmtId="0" fontId="0" fillId="0" borderId="4" xfId="0" quotePrefix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quotePrefix="1" applyBorder="1" applyAlignment="1">
      <alignment horizontal="center" vertical="center" wrapText="1"/>
    </xf>
    <xf numFmtId="0" fontId="0" fillId="0" borderId="9" xfId="0" quotePrefix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165" fontId="2" fillId="0" borderId="11" xfId="1" applyNumberFormat="1" applyFont="1" applyBorder="1"/>
    <xf numFmtId="165" fontId="2" fillId="0" borderId="12" xfId="1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0</xdr:row>
      <xdr:rowOff>65493</xdr:rowOff>
    </xdr:from>
    <xdr:to>
      <xdr:col>10</xdr:col>
      <xdr:colOff>133350</xdr:colOff>
      <xdr:row>4</xdr:row>
      <xdr:rowOff>89767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51B9F8-A039-436B-A87E-609C1D196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7800" y="65493"/>
          <a:ext cx="1581150" cy="811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13A2-E95A-461E-9A20-9088212514EA}">
  <dimension ref="B1:G44"/>
  <sheetViews>
    <sheetView showGridLines="0" tabSelected="1" workbookViewId="0">
      <selection activeCell="B4" sqref="B4"/>
    </sheetView>
  </sheetViews>
  <sheetFormatPr defaultRowHeight="14.5" x14ac:dyDescent="0.35"/>
  <cols>
    <col min="1" max="1" width="4.36328125" customWidth="1"/>
    <col min="2" max="2" width="18.90625" customWidth="1"/>
    <col min="3" max="3" width="5.453125" customWidth="1"/>
    <col min="4" max="4" width="16.6328125" customWidth="1"/>
    <col min="5" max="5" width="25.1796875" customWidth="1"/>
  </cols>
  <sheetData>
    <row r="1" spans="2:7" ht="15.5" customHeight="1" x14ac:dyDescent="0.35"/>
    <row r="2" spans="2:7" ht="15.5" customHeight="1" x14ac:dyDescent="0.35"/>
    <row r="3" spans="2:7" ht="15.5" customHeight="1" x14ac:dyDescent="0.35">
      <c r="B3" t="s">
        <v>49</v>
      </c>
    </row>
    <row r="4" spans="2:7" ht="15.5" customHeight="1" x14ac:dyDescent="0.35"/>
    <row r="5" spans="2:7" ht="15.5" customHeight="1" x14ac:dyDescent="0.35"/>
    <row r="6" spans="2:7" ht="15.5" customHeight="1" x14ac:dyDescent="0.35"/>
    <row r="8" spans="2:7" ht="18.5" x14ac:dyDescent="0.45">
      <c r="B8" s="14" t="s">
        <v>0</v>
      </c>
      <c r="C8" s="14"/>
    </row>
    <row r="10" spans="2:7" x14ac:dyDescent="0.35">
      <c r="B10" s="1" t="s">
        <v>19</v>
      </c>
      <c r="C10" s="1"/>
    </row>
    <row r="11" spans="2:7" x14ac:dyDescent="0.35">
      <c r="B11" s="15"/>
      <c r="C11" s="15" t="s">
        <v>39</v>
      </c>
      <c r="D11" t="s">
        <v>34</v>
      </c>
    </row>
    <row r="12" spans="2:7" x14ac:dyDescent="0.35">
      <c r="B12" s="15"/>
      <c r="C12" s="15" t="s">
        <v>39</v>
      </c>
      <c r="D12" t="s">
        <v>35</v>
      </c>
    </row>
    <row r="14" spans="2:7" x14ac:dyDescent="0.35">
      <c r="B14" s="53" t="s">
        <v>38</v>
      </c>
      <c r="C14" s="49" t="s">
        <v>27</v>
      </c>
      <c r="D14" s="50"/>
      <c r="E14" s="53" t="s">
        <v>28</v>
      </c>
    </row>
    <row r="15" spans="2:7" x14ac:dyDescent="0.35">
      <c r="B15" s="54"/>
      <c r="C15" s="51"/>
      <c r="D15" s="52"/>
      <c r="E15" s="54"/>
      <c r="G15" s="2"/>
    </row>
    <row r="16" spans="2:7" ht="50" customHeight="1" x14ac:dyDescent="0.35">
      <c r="B16" s="10" t="s">
        <v>20</v>
      </c>
      <c r="C16" s="55" t="s">
        <v>12</v>
      </c>
      <c r="D16" s="56"/>
      <c r="E16" s="3" t="s">
        <v>29</v>
      </c>
    </row>
    <row r="17" spans="2:6" ht="57.5" customHeight="1" x14ac:dyDescent="0.35">
      <c r="B17" s="8" t="s">
        <v>1</v>
      </c>
      <c r="C17" s="57" t="s">
        <v>14</v>
      </c>
      <c r="D17" s="58"/>
      <c r="E17" s="3" t="s">
        <v>30</v>
      </c>
    </row>
    <row r="18" spans="2:6" ht="29" x14ac:dyDescent="0.35">
      <c r="B18" s="5" t="s">
        <v>13</v>
      </c>
      <c r="C18" s="59">
        <v>15292</v>
      </c>
      <c r="D18" s="60"/>
      <c r="E18" s="12">
        <v>21568</v>
      </c>
      <c r="F18" t="s">
        <v>40</v>
      </c>
    </row>
    <row r="19" spans="2:6" ht="29" x14ac:dyDescent="0.35">
      <c r="B19" s="11" t="s">
        <v>15</v>
      </c>
      <c r="C19" s="61">
        <v>0.1</v>
      </c>
      <c r="D19" s="62"/>
      <c r="E19" s="13">
        <v>0.1</v>
      </c>
      <c r="F19" t="s">
        <v>41</v>
      </c>
    </row>
    <row r="20" spans="2:6" ht="29" x14ac:dyDescent="0.35">
      <c r="B20" s="5" t="s">
        <v>2</v>
      </c>
      <c r="C20" s="63" t="s">
        <v>17</v>
      </c>
      <c r="D20" s="64"/>
      <c r="E20" s="4" t="s">
        <v>16</v>
      </c>
      <c r="F20" t="s">
        <v>42</v>
      </c>
    </row>
    <row r="21" spans="2:6" ht="67" customHeight="1" x14ac:dyDescent="0.35">
      <c r="B21" s="8" t="s">
        <v>3</v>
      </c>
      <c r="C21" s="55" t="s">
        <v>18</v>
      </c>
      <c r="D21" s="56"/>
      <c r="E21" s="8" t="s">
        <v>36</v>
      </c>
      <c r="F21" s="65" t="s">
        <v>43</v>
      </c>
    </row>
    <row r="22" spans="2:6" x14ac:dyDescent="0.35">
      <c r="B22" s="17" t="s">
        <v>4</v>
      </c>
      <c r="C22" s="45">
        <v>4</v>
      </c>
      <c r="D22" s="46"/>
      <c r="E22" s="9">
        <v>300</v>
      </c>
      <c r="F22" t="s">
        <v>44</v>
      </c>
    </row>
    <row r="23" spans="2:6" ht="20.5" customHeight="1" x14ac:dyDescent="0.35">
      <c r="B23" s="18" t="s">
        <v>31</v>
      </c>
      <c r="C23" s="47">
        <v>10000</v>
      </c>
      <c r="D23" s="48"/>
      <c r="E23" s="21">
        <v>200</v>
      </c>
      <c r="F23" t="s">
        <v>44</v>
      </c>
    </row>
    <row r="25" spans="2:6" x14ac:dyDescent="0.35">
      <c r="B25" s="22" t="s">
        <v>5</v>
      </c>
      <c r="C25" s="28"/>
      <c r="D25" s="16"/>
      <c r="E25" s="6"/>
    </row>
    <row r="26" spans="2:6" x14ac:dyDescent="0.35">
      <c r="B26" s="23" t="s">
        <v>45</v>
      </c>
      <c r="C26" s="20"/>
      <c r="D26" s="29">
        <v>175000</v>
      </c>
      <c r="E26" s="39">
        <v>175000</v>
      </c>
      <c r="F26" t="s">
        <v>46</v>
      </c>
    </row>
    <row r="27" spans="2:6" x14ac:dyDescent="0.35">
      <c r="B27" s="23" t="s">
        <v>10</v>
      </c>
      <c r="C27" s="20"/>
      <c r="D27" s="29">
        <v>3000</v>
      </c>
      <c r="E27" s="39">
        <v>5000</v>
      </c>
      <c r="F27" t="s">
        <v>48</v>
      </c>
    </row>
    <row r="28" spans="2:6" x14ac:dyDescent="0.35">
      <c r="B28" s="23" t="s">
        <v>6</v>
      </c>
      <c r="C28" s="20"/>
      <c r="D28" s="29">
        <f>(C18*C19)*35</f>
        <v>53522</v>
      </c>
      <c r="E28" s="39">
        <f>(E18*E19)*15</f>
        <v>32352.000000000004</v>
      </c>
      <c r="F28" t="s">
        <v>48</v>
      </c>
    </row>
    <row r="29" spans="2:6" x14ac:dyDescent="0.35">
      <c r="B29" s="23" t="s">
        <v>7</v>
      </c>
      <c r="C29" s="20"/>
      <c r="D29" s="29">
        <v>5000</v>
      </c>
      <c r="E29" s="39">
        <v>1000</v>
      </c>
      <c r="F29" t="s">
        <v>48</v>
      </c>
    </row>
    <row r="30" spans="2:6" x14ac:dyDescent="0.35">
      <c r="B30" s="23" t="s">
        <v>8</v>
      </c>
      <c r="C30" s="20"/>
      <c r="D30" s="29">
        <v>2500</v>
      </c>
      <c r="E30" s="39">
        <v>2500</v>
      </c>
      <c r="F30" t="s">
        <v>48</v>
      </c>
    </row>
    <row r="31" spans="2:6" x14ac:dyDescent="0.35">
      <c r="B31" s="24" t="s">
        <v>9</v>
      </c>
      <c r="C31" s="30"/>
      <c r="D31" s="31">
        <v>1500</v>
      </c>
      <c r="E31" s="40">
        <v>1500</v>
      </c>
      <c r="F31" t="s">
        <v>48</v>
      </c>
    </row>
    <row r="32" spans="2:6" x14ac:dyDescent="0.35">
      <c r="B32" s="25" t="s">
        <v>11</v>
      </c>
      <c r="C32" s="32"/>
      <c r="D32" s="66">
        <f>SUM(D26:D31)</f>
        <v>240522</v>
      </c>
      <c r="E32" s="67">
        <f>SUM(E26:E31)</f>
        <v>217352</v>
      </c>
      <c r="F32" s="1" t="s">
        <v>47</v>
      </c>
    </row>
    <row r="33" spans="2:6" x14ac:dyDescent="0.35">
      <c r="B33" s="23"/>
      <c r="C33" s="20"/>
      <c r="D33" s="33"/>
      <c r="E33" s="41"/>
    </row>
    <row r="34" spans="2:6" x14ac:dyDescent="0.35">
      <c r="B34" s="25" t="s">
        <v>37</v>
      </c>
      <c r="C34" s="32"/>
      <c r="D34" s="34">
        <f>D32/(C18*C19)</f>
        <v>157.2861626994507</v>
      </c>
      <c r="E34" s="42">
        <f>E32/(E18*E19)</f>
        <v>100.77522255192878</v>
      </c>
      <c r="F34" s="1" t="s">
        <v>47</v>
      </c>
    </row>
    <row r="35" spans="2:6" x14ac:dyDescent="0.35">
      <c r="B35" s="23" t="s">
        <v>32</v>
      </c>
      <c r="C35" s="20"/>
      <c r="D35" s="34">
        <v>100</v>
      </c>
      <c r="E35" s="42">
        <v>50</v>
      </c>
      <c r="F35" t="s">
        <v>48</v>
      </c>
    </row>
    <row r="36" spans="2:6" x14ac:dyDescent="0.35">
      <c r="B36" s="7" t="s">
        <v>33</v>
      </c>
      <c r="C36" s="19"/>
      <c r="D36" s="35">
        <f>(D34-D35)*(C18*C19)</f>
        <v>87602.000000000015</v>
      </c>
      <c r="E36" s="43">
        <f>(E34-E35)*(E18*E19)</f>
        <v>109512</v>
      </c>
      <c r="F36" s="1" t="s">
        <v>47</v>
      </c>
    </row>
    <row r="37" spans="2:6" x14ac:dyDescent="0.35">
      <c r="B37" s="23"/>
      <c r="C37" s="20"/>
      <c r="D37" s="34"/>
      <c r="E37" s="42"/>
    </row>
    <row r="38" spans="2:6" x14ac:dyDescent="0.35">
      <c r="B38" s="26" t="s">
        <v>21</v>
      </c>
      <c r="C38" s="36"/>
      <c r="D38" s="34"/>
      <c r="E38" s="42"/>
    </row>
    <row r="39" spans="2:6" x14ac:dyDescent="0.35">
      <c r="B39" s="23" t="s">
        <v>22</v>
      </c>
      <c r="C39" s="20"/>
      <c r="D39" s="34">
        <f>D35*(C18*C19)</f>
        <v>152920</v>
      </c>
      <c r="E39" s="42">
        <f>E35*(E18*E19)</f>
        <v>107840.00000000001</v>
      </c>
      <c r="F39" s="1" t="s">
        <v>47</v>
      </c>
    </row>
    <row r="40" spans="2:6" x14ac:dyDescent="0.35">
      <c r="B40" s="23" t="s">
        <v>23</v>
      </c>
      <c r="C40" s="20"/>
      <c r="D40" s="29">
        <f>C22*C23</f>
        <v>40000</v>
      </c>
      <c r="E40" s="39">
        <f>E22*E23</f>
        <v>60000</v>
      </c>
      <c r="F40" s="1" t="s">
        <v>47</v>
      </c>
    </row>
    <row r="41" spans="2:6" x14ac:dyDescent="0.35">
      <c r="B41" s="24" t="s">
        <v>24</v>
      </c>
      <c r="C41" s="30"/>
      <c r="D41" s="31">
        <v>50000</v>
      </c>
      <c r="E41" s="40">
        <v>50000</v>
      </c>
      <c r="F41" t="s">
        <v>48</v>
      </c>
    </row>
    <row r="42" spans="2:6" x14ac:dyDescent="0.35">
      <c r="B42" s="25" t="s">
        <v>25</v>
      </c>
      <c r="C42" s="32"/>
      <c r="D42" s="29">
        <f>SUM(D39:D41)</f>
        <v>242920</v>
      </c>
      <c r="E42" s="39">
        <f>SUM(E39:E41)</f>
        <v>217840</v>
      </c>
      <c r="F42" s="1" t="s">
        <v>47</v>
      </c>
    </row>
    <row r="43" spans="2:6" ht="8.5" customHeight="1" x14ac:dyDescent="0.35">
      <c r="B43" s="23"/>
      <c r="C43" s="20"/>
      <c r="D43" s="29"/>
      <c r="E43" s="39"/>
      <c r="F43" s="1"/>
    </row>
    <row r="44" spans="2:6" x14ac:dyDescent="0.35">
      <c r="B44" s="27" t="s">
        <v>26</v>
      </c>
      <c r="C44" s="37"/>
      <c r="D44" s="38">
        <f>D42-D32</f>
        <v>2398</v>
      </c>
      <c r="E44" s="44">
        <f>E42-E32</f>
        <v>488</v>
      </c>
      <c r="F44" s="1" t="s">
        <v>47</v>
      </c>
    </row>
  </sheetData>
  <mergeCells count="11">
    <mergeCell ref="C22:D22"/>
    <mergeCell ref="C23:D23"/>
    <mergeCell ref="C14:D15"/>
    <mergeCell ref="B14:B15"/>
    <mergeCell ref="E14:E15"/>
    <mergeCell ref="C21:D21"/>
    <mergeCell ref="C17:D17"/>
    <mergeCell ref="C16:D16"/>
    <mergeCell ref="C18:D18"/>
    <mergeCell ref="C19:D19"/>
    <mergeCell ref="C20:D20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4A9D6C25BFC64BA3C3087A7A18B624" ma:contentTypeVersion="9" ma:contentTypeDescription="Create a new document." ma:contentTypeScope="" ma:versionID="25d800eaa135c59c645eab419b5b4ae5">
  <xsd:schema xmlns:xsd="http://www.w3.org/2001/XMLSchema" xmlns:xs="http://www.w3.org/2001/XMLSchema" xmlns:p="http://schemas.microsoft.com/office/2006/metadata/properties" xmlns:ns2="58d0c29b-5cbe-4e86-bc50-a5f77dbd6cdc" xmlns:ns3="9b65ca67-88d4-4173-af80-9905f0703526" targetNamespace="http://schemas.microsoft.com/office/2006/metadata/properties" ma:root="true" ma:fieldsID="0361494da4f07c36eb4e8597efbca813" ns2:_="" ns3:_="">
    <xsd:import namespace="58d0c29b-5cbe-4e86-bc50-a5f77dbd6cdc"/>
    <xsd:import namespace="9b65ca67-88d4-4173-af80-9905f070352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0c29b-5cbe-4e86-bc50-a5f77dbd6cd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5ca67-88d4-4173-af80-9905f07035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EE7BD0-9EA7-41D8-BD2E-7641D3D8644B}">
  <ds:schemaRefs>
    <ds:schemaRef ds:uri="http://purl.org/dc/dcmitype/"/>
    <ds:schemaRef ds:uri="http://schemas.microsoft.com/office/infopath/2007/PartnerControls"/>
    <ds:schemaRef ds:uri="9b65ca67-88d4-4173-af80-9905f0703526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8d0c29b-5cbe-4e86-bc50-a5f77dbd6cd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CE87104-25C4-488A-B359-93F32E1AD5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0c29b-5cbe-4e86-bc50-a5f77dbd6cdc"/>
    <ds:schemaRef ds:uri="9b65ca67-88d4-4173-af80-9905f07035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E826B8-4815-4890-9AD0-F4C7A2656F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Bravo</dc:creator>
  <cp:lastModifiedBy>Sheila Bravo</cp:lastModifiedBy>
  <dcterms:created xsi:type="dcterms:W3CDTF">2018-04-24T10:38:02Z</dcterms:created>
  <dcterms:modified xsi:type="dcterms:W3CDTF">2018-04-30T13:40:18Z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0x010100294A9D6C25BFC64BA3C3087A7A18B624</vt:lpwstr>
  </property>
</Properties>
</file>