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01"/>
  <workbookPr defaultThemeVersion="124226"/>
  <mc:AlternateContent xmlns:mc="http://schemas.openxmlformats.org/markup-compatibility/2006">
    <mc:Choice Requires="x15">
      <x15ac:absPath xmlns:x15ac="http://schemas.microsoft.com/office/spreadsheetml/2010/11/ac" url="https://dana01.sharepoint.com/Shared Documents/Excel Academy/Tools/"/>
    </mc:Choice>
  </mc:AlternateContent>
  <xr:revisionPtr revIDLastSave="0" documentId="8_{FC663D11-ACD4-4ADC-ADC7-D358CB5F8A37}" xr6:coauthVersionLast="45" xr6:coauthVersionMax="45" xr10:uidLastSave="{00000000-0000-0000-0000-000000000000}"/>
  <bookViews>
    <workbookView xWindow="-120" yWindow="-120" windowWidth="29040" windowHeight="15840" firstSheet="2" activeTab="2" xr2:uid="{00000000-000D-0000-FFFF-FFFF00000000}"/>
  </bookViews>
  <sheets>
    <sheet name="cover letter" sheetId="8" r:id="rId1"/>
    <sheet name="Instructions" sheetId="6" r:id="rId2"/>
    <sheet name="Client Input" sheetId="3" r:id="rId3"/>
    <sheet name="Client Visual" sheetId="4" r:id="rId4"/>
    <sheet name="KSAs" sheetId="5" r:id="rId5"/>
    <sheet name="Spider Chart Analysis" sheetId="7" r:id="rId6"/>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4" l="1"/>
  <c r="I7" i="4"/>
  <c r="C27" i="7" s="1"/>
  <c r="E8" i="3" l="1"/>
  <c r="I5" i="4" s="1"/>
  <c r="C25" i="7" s="1"/>
  <c r="E4" i="3" l="1"/>
  <c r="E9" i="3" l="1"/>
  <c r="E11" i="3" s="1"/>
  <c r="I6" i="4" s="1"/>
  <c r="C26" i="7" s="1"/>
  <c r="E2" i="3"/>
  <c r="E3" i="3"/>
  <c r="E6" i="3" l="1"/>
  <c r="I4" i="4" s="1"/>
  <c r="C24" i="7" s="1"/>
  <c r="B17" i="3"/>
  <c r="B18" i="3"/>
  <c r="B15" i="3" l="1"/>
  <c r="E13" i="3"/>
  <c r="B16" i="3"/>
  <c r="B20" i="3" l="1"/>
  <c r="F3" i="3"/>
  <c r="F11" i="3"/>
  <c r="J6" i="4" s="1"/>
  <c r="F6" i="3"/>
  <c r="F4" i="3"/>
  <c r="F12" i="3"/>
  <c r="J7" i="4" s="1"/>
  <c r="F10" i="3"/>
  <c r="B21" i="3"/>
  <c r="F8" i="3"/>
  <c r="J5" i="4" s="1"/>
  <c r="F9" i="3"/>
  <c r="F5" i="3"/>
  <c r="F7" i="3"/>
  <c r="F2" i="3"/>
  <c r="J4" i="4" l="1"/>
  <c r="B23" i="3"/>
  <c r="G17" i="4" s="1"/>
  <c r="F13" i="3"/>
</calcChain>
</file>

<file path=xl/sharedStrings.xml><?xml version="1.0" encoding="utf-8"?>
<sst xmlns="http://schemas.openxmlformats.org/spreadsheetml/2006/main" count="91" uniqueCount="85">
  <si>
    <t>Resource Engine and and Talent Evaluator</t>
  </si>
  <si>
    <t>© Delaware Alliance for Nonprofit Advancement 2017</t>
  </si>
  <si>
    <t xml:space="preserve">All rights reserved, user understands this cannot be duplicated without express permission of </t>
  </si>
  <si>
    <t>the Delaware Alliance for Nonprofit Advancement</t>
  </si>
  <si>
    <t>Instructions</t>
  </si>
  <si>
    <r>
      <t xml:space="preserve">This tool is used to help clients identify the profile of an organization's resource engine by using the four quadrant model in </t>
    </r>
    <r>
      <rPr>
        <u/>
        <sz val="11"/>
        <color theme="1"/>
        <rFont val="Calibri"/>
        <family val="2"/>
        <scheme val="minor"/>
      </rPr>
      <t>Good to Great and the Social Sectors</t>
    </r>
    <r>
      <rPr>
        <sz val="11"/>
        <color theme="1"/>
        <rFont val="Calibri"/>
        <family val="2"/>
        <scheme val="minor"/>
      </rPr>
      <t xml:space="preserve">. </t>
    </r>
  </si>
  <si>
    <t>The "Client Input" tab contains a table with "Tan" cells which require client input.  Below is a checklist of input items with an explanation of each item.</t>
  </si>
  <si>
    <t>Organization Initials - This cell is used to create an organization identifer which will be inserted into the proper resource quadrant after the completion of the input items.</t>
  </si>
  <si>
    <t>Organizational volunteers - this row requires three input items to include the value of the volunteer time given to the organization.</t>
  </si>
  <si>
    <t>Board Members - this row requires three input items as well and captures the value to the organization of the board members time.</t>
  </si>
  <si>
    <t>Staff Wage differential - This row requires three input items as well and allows for the capture of any differential between fair market value for the skills of the staff in the business market compared to what they are paid in the nonprofit sector.</t>
  </si>
  <si>
    <t>Annual Foundation Grants - This row requires one input item - the total amount of grant income given to an organization.</t>
  </si>
  <si>
    <t>Annual Individual Donor Amount - This row requires one input item - the total amount of income given to an organization by individual donors. (This will include your board member donations.)</t>
  </si>
  <si>
    <t>Membership/Dues  - This row requires two input items; the number of members and average membership dues.  This is considered "business income" in the model based on the assumption that organizations with a dues structure provide some services to their members.</t>
  </si>
  <si>
    <r>
      <t xml:space="preserve">Net Annual Product or Service Revenue - This row requires one input item and is the </t>
    </r>
    <r>
      <rPr>
        <b/>
        <sz val="11"/>
        <color rgb="FF9C6500"/>
        <rFont val="Calibri"/>
        <family val="2"/>
        <scheme val="minor"/>
      </rPr>
      <t xml:space="preserve">NET </t>
    </r>
    <r>
      <rPr>
        <sz val="11"/>
        <color rgb="FF9C6500"/>
        <rFont val="Calibri"/>
        <family val="2"/>
        <scheme val="minor"/>
      </rPr>
      <t>dollar amount of revenue the organization realizes through the sale of products or services above and beyond those delievered for membership fees.</t>
    </r>
    <r>
      <rPr>
        <b/>
        <sz val="11"/>
        <color rgb="FFFF0000"/>
        <rFont val="Calibri"/>
        <family val="2"/>
        <scheme val="minor"/>
      </rPr>
      <t xml:space="preserve"> Revenue minus expenses.</t>
    </r>
  </si>
  <si>
    <t>Annual Government Funding - This row requires one input item which is the total incomce received through government funding.</t>
  </si>
  <si>
    <t xml:space="preserve">Once each of these items is entered into the client input tab, the tool will calculate the percentage of income from each of the four categories: Private Donations, Chaitable Grants, Business revenue and Government Finding.  It will take that information and indicate the primary quadrant for the resource engine.  Most organizations will have a dominant quadrant.  </t>
  </si>
  <si>
    <r>
      <t xml:space="preserve">Go to the "Client Visual" tab.  The percentages of revenue from each category will be copied onto that tab for the client to see.  The tool will indicate the primary resource quadrant in the four quadrant visual.  </t>
    </r>
    <r>
      <rPr>
        <b/>
        <sz val="11"/>
        <color theme="1"/>
        <rFont val="Calibri"/>
        <family val="2"/>
        <scheme val="minor"/>
      </rPr>
      <t>Type the organization's initials into the appropriate quadrant.</t>
    </r>
    <r>
      <rPr>
        <sz val="11"/>
        <color theme="1"/>
        <rFont val="Calibri"/>
        <family val="2"/>
        <scheme val="minor"/>
      </rPr>
      <t xml:space="preserve">  If the revenue sources are more evenly spread across multiple quadrants, you will need to manually enter the organization's initials into those quadrants to indicate they receive a significant portion of revenue from that source.</t>
    </r>
  </si>
  <si>
    <t>Once you have identified the quadrants from which the client receives significant revenue, go to the "KSAs" tab.  This tab indicates some key knowledge skills and abilities needed for effectiveness in each quadrant.  This information may be useful when it comes to evaluating people in the resource development roles and for hiring people in those roles.</t>
  </si>
  <si>
    <t>The "Spider Chart Analaysis" tab may be useful in that it graphically respresents the amount of resources from each category.</t>
  </si>
  <si>
    <t>Tan Cells = Input Required</t>
  </si>
  <si>
    <t>Number of people/orgs</t>
  </si>
  <si>
    <t>Hours per person per year</t>
  </si>
  <si>
    <t>Avg $ Value per hour or Unit</t>
  </si>
  <si>
    <t>Total Dollar Value</t>
  </si>
  <si>
    <t>Percent of Total Revenue</t>
  </si>
  <si>
    <t>Organization Initials</t>
  </si>
  <si>
    <t>MBO</t>
  </si>
  <si>
    <t>Organizational Volunteers</t>
  </si>
  <si>
    <t>Board Members</t>
  </si>
  <si>
    <t>Staff wage differential</t>
  </si>
  <si>
    <t>Annual Individual Donor Amount</t>
  </si>
  <si>
    <t>Total Private Donations</t>
  </si>
  <si>
    <t>Annual Foundation Grant Amount</t>
  </si>
  <si>
    <t>Total Charitable Grants</t>
  </si>
  <si>
    <t>Membership/Dues</t>
  </si>
  <si>
    <r>
      <rPr>
        <b/>
        <i/>
        <u/>
        <sz val="11"/>
        <color theme="1"/>
        <rFont val="Calibri"/>
        <family val="2"/>
        <scheme val="minor"/>
      </rPr>
      <t>Net</t>
    </r>
    <r>
      <rPr>
        <b/>
        <sz val="11"/>
        <color theme="1"/>
        <rFont val="Calibri"/>
        <family val="2"/>
        <scheme val="minor"/>
      </rPr>
      <t xml:space="preserve"> </t>
    </r>
    <r>
      <rPr>
        <sz val="11"/>
        <color theme="1"/>
        <rFont val="Calibri"/>
        <family val="2"/>
        <scheme val="minor"/>
      </rPr>
      <t>Annual Product or Service Revenue</t>
    </r>
  </si>
  <si>
    <t>Total Business Revenue</t>
  </si>
  <si>
    <t>Total Annual Government Funding</t>
  </si>
  <si>
    <t>Total Revenue</t>
  </si>
  <si>
    <t>Private Donations  Percent of Total Charitable Donations</t>
  </si>
  <si>
    <t>Charitable Grants as Percent of Total Charitable Donations</t>
  </si>
  <si>
    <t>Business Revenue as Percent of Total Government and Business Income</t>
  </si>
  <si>
    <t>Government Grants as Percent of Total Government and Business Income</t>
  </si>
  <si>
    <t>Charitable as a Percent of Total</t>
  </si>
  <si>
    <t>Non-Charitable as a Percent of Total</t>
  </si>
  <si>
    <t>Primary Quadrant</t>
  </si>
  <si>
    <t>High                                                    Charitable Donations and Grants</t>
  </si>
  <si>
    <t>Charitable Donations and Grants</t>
  </si>
  <si>
    <t>Amount</t>
  </si>
  <si>
    <t>% of Total</t>
  </si>
  <si>
    <t>Private Donations</t>
  </si>
  <si>
    <t>Charitable Grants</t>
  </si>
  <si>
    <t>Business Revenue</t>
  </si>
  <si>
    <t>Government Funding</t>
  </si>
  <si>
    <t>Low</t>
  </si>
  <si>
    <t xml:space="preserve">  Low                                     Business Revenue                               High</t>
  </si>
  <si>
    <t>Upper Left</t>
  </si>
  <si>
    <t>This quadrant relies heavily upon charitable support by private individuals - cause driven nonprofits; the resource engine depends heavily on personal relationships and excellent fundraising.</t>
  </si>
  <si>
    <t>Client Initials</t>
  </si>
  <si>
    <t>Lower Left</t>
  </si>
  <si>
    <t>This quadrant is the heavily government-funded quadrant.  It includes nonprofits which rely substantially on direct government support to augment their other revenue sources.</t>
  </si>
  <si>
    <t>Upper Right</t>
  </si>
  <si>
    <t>This hybrid qudrant consists of those which blend charitable donations with business revenues; the quadrant requires business acumen and fundraising skills.</t>
  </si>
  <si>
    <t>Lower Right</t>
  </si>
  <si>
    <t>This quadrant captures those who rely heavily on a business revenue stream where they fund themselves through products, services, tuition and contracts; most closely resembles a for-profit business.</t>
  </si>
  <si>
    <r>
      <t>Type the client initials into the quadrant indicated as the "Primary Quadrant" in cell G17.</t>
    </r>
    <r>
      <rPr>
        <sz val="11"/>
        <color theme="1"/>
        <rFont val="Calibri"/>
        <family val="2"/>
        <scheme val="minor"/>
      </rPr>
      <t xml:space="preserve">  If there is a significant portion of revenue from other quadrants, type the organization's initials in those quadrants as well.</t>
    </r>
  </si>
  <si>
    <t>Knowledge, Skills and Abilities by quadrant</t>
  </si>
  <si>
    <t>Upper Left Quadrant</t>
  </si>
  <si>
    <t>Key abilities: Verbal skills, interpersonal skills, extroversion, persuasion, presentation and marketing</t>
  </si>
  <si>
    <t xml:space="preserve">This quadrant includes principally cause-driven nonprofits and requires extroverted people who have good verbal skills and can "tell the story" of what they do.  Their communication must connect with the "hearts" of their audience and not merely be a presentation of facts.  People in these organizations should have good interpersonal skills which may be exercised in groups but will also require person to person interaction.  </t>
  </si>
  <si>
    <t>Lower Left Quadrant</t>
  </si>
  <si>
    <t>Key abilities: Political savvy, perseverance, concept organization, written communications and organizational agility</t>
  </si>
  <si>
    <t>This quadrant includes heavily government funded agencies.  People in development in these organizations must be politically savvy and be able to maneuver through complex political situations understand how people and organizations function in a government environment.  They can anticipate obstacles and navigate around or through them.  The ability to arrange things, ideas and concepts in a logical order  will help them present their case for funding.  Facing bureaucracy, they will need perseverance and diligence in following up on requests.</t>
  </si>
  <si>
    <t>Gets things done in a complex maze of competing interests with the least conflict (noise) for maximum benefit.  The person is not easily flustered and is sensitive to how organizations and people work and can maneuver through complex political situations effectively and quietly.</t>
  </si>
  <si>
    <t>Interpersonal Savvy</t>
  </si>
  <si>
    <t>Perseverance</t>
  </si>
  <si>
    <t>Marketing/Presentation</t>
  </si>
  <si>
    <t>Upper Right Quadrant</t>
  </si>
  <si>
    <t>Key abilities: Business acumen, written communications, presentation and marketing skills</t>
  </si>
  <si>
    <t>This quadrant's resource engine comes from a mixture of charitable donation and business revenue.  Consequently, the skills required for resource development in these organizations will be a blend of those in the upper left and lower right quadrants.  These qualities can reside in multiple people and the weighting of skills will depend on the mix of revenue sources.  People in this quadrant will require good verbal and interpersonal skills and business acumen to structure and run a business which provides products or services.</t>
  </si>
  <si>
    <t>Lower Right Quadrant</t>
  </si>
  <si>
    <t>Business Acumen, Planning and Coordination, Managing and Measuring Work, Negotiating</t>
  </si>
  <si>
    <t>This quadrant includes organizations which rely heavily on a business revenue stream and requires people who understand business processes and how to manage and measure work being done.  People in this type of organization need to be strategic thinkers who see trends and changes in their "market" to be able to adjust the services they provide while maintaining alignment with their mission.  Business modeling and negotiating skills are used in the development of and delivery of products or services in order to provide revenue to the organization.  Managing through processes/systems will be important in this environment.</t>
  </si>
  <si>
    <t xml:space="preserve">The "Spider Chart" displays in a visual manner the contribution of each category of revenue by dolar amounts and distance from the origin.  Each concentric square (web) is an incremental increase in dollar contribution to the total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</si>
</sst>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2">
    <font>
      <sz val="11"/>
      <color theme="1"/>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
      <sz val="11"/>
      <color rgb="FF006100"/>
      <name val="Calibri"/>
      <family val="2"/>
      <scheme val="minor"/>
    </font>
    <font>
      <sz val="11"/>
      <color rgb="FF9C6500"/>
      <name val="Calibri"/>
      <family val="2"/>
      <scheme val="minor"/>
    </font>
    <font>
      <b/>
      <sz val="11"/>
      <color rgb="FF9C6500"/>
      <name val="Calibri"/>
      <family val="2"/>
      <scheme val="minor"/>
    </font>
    <font>
      <b/>
      <sz val="11"/>
      <color rgb="FFFF0000"/>
      <name val="Calibri"/>
      <family val="2"/>
      <scheme val="minor"/>
    </font>
    <font>
      <b/>
      <i/>
      <u/>
      <sz val="11"/>
      <color theme="1"/>
      <name val="Calibri"/>
      <family val="2"/>
      <scheme val="minor"/>
    </font>
    <font>
      <sz val="11"/>
      <color theme="1"/>
      <name val="Calibri"/>
      <family val="2"/>
    </font>
    <font>
      <b/>
      <sz val="16"/>
      <color theme="1"/>
      <name val="Calibri"/>
      <family val="2"/>
      <scheme val="minor"/>
    </font>
    <font>
      <sz val="9"/>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C6EFCE"/>
      </patternFill>
    </fill>
    <fill>
      <patternFill patternType="solid">
        <fgColor rgb="FFFFEB9C"/>
      </patternFill>
    </fill>
    <fill>
      <patternFill patternType="solid">
        <fgColor theme="5"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tint="-0.249977111117893"/>
        <bgColor indexed="64"/>
      </patternFill>
    </fill>
  </fills>
  <borders count="12">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s>
  <cellStyleXfs count="3">
    <xf numFmtId="0" fontId="0" fillId="0" borderId="0"/>
    <xf numFmtId="0" fontId="4" fillId="4" borderId="0" applyNumberFormat="0" applyBorder="0" applyAlignment="0" applyProtection="0"/>
    <xf numFmtId="0" fontId="5" fillId="5" borderId="0" applyNumberFormat="0" applyBorder="0" applyAlignment="0" applyProtection="0"/>
  </cellStyleXfs>
  <cellXfs count="94">
    <xf numFmtId="0" fontId="0" fillId="0" borderId="0" xfId="0"/>
    <xf numFmtId="0" fontId="1" fillId="0" borderId="0" xfId="0" applyFont="1" applyAlignment="1">
      <alignment horizontal="center" wrapText="1"/>
    </xf>
    <xf numFmtId="0" fontId="1" fillId="0" borderId="0" xfId="0" applyFont="1" applyAlignment="1">
      <alignment horizontal="right"/>
    </xf>
    <xf numFmtId="164" fontId="0" fillId="0" borderId="0" xfId="0" applyNumberFormat="1" applyAlignment="1">
      <alignment horizontal="center"/>
    </xf>
    <xf numFmtId="0" fontId="0" fillId="0" borderId="0" xfId="0" applyFont="1" applyAlignment="1">
      <alignment vertical="center" wrapText="1"/>
    </xf>
    <xf numFmtId="165" fontId="0" fillId="0" borderId="0" xfId="0" applyNumberFormat="1" applyBorder="1" applyAlignment="1">
      <alignment horizontal="center"/>
    </xf>
    <xf numFmtId="165" fontId="0" fillId="0" borderId="0" xfId="0" applyNumberFormat="1" applyBorder="1"/>
    <xf numFmtId="0" fontId="0" fillId="0" borderId="0" xfId="0" applyBorder="1"/>
    <xf numFmtId="0" fontId="0" fillId="0" borderId="0" xfId="0"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xf numFmtId="0" fontId="0" fillId="0" borderId="5" xfId="0" applyBorder="1" applyAlignment="1"/>
    <xf numFmtId="0" fontId="0" fillId="0" borderId="6" xfId="0" applyBorder="1" applyAlignment="1"/>
    <xf numFmtId="0" fontId="0" fillId="0" borderId="9" xfId="0" applyBorder="1" applyAlignment="1">
      <alignment vertical="center"/>
    </xf>
    <xf numFmtId="0" fontId="1" fillId="0" borderId="0" xfId="0" applyFont="1"/>
    <xf numFmtId="0" fontId="0" fillId="0" borderId="0" xfId="0" applyAlignment="1"/>
    <xf numFmtId="9" fontId="0" fillId="0" borderId="0" xfId="0" applyNumberFormat="1" applyFill="1"/>
    <xf numFmtId="9" fontId="0" fillId="0" borderId="0" xfId="0" applyNumberFormat="1" applyAlignment="1">
      <alignment horizontal="center"/>
    </xf>
    <xf numFmtId="0" fontId="2" fillId="7" borderId="0" xfId="0" applyFont="1" applyFill="1" applyAlignment="1">
      <alignment horizontal="center" vertical="center" wrapText="1"/>
    </xf>
    <xf numFmtId="49" fontId="0" fillId="0" borderId="0" xfId="0" applyNumberFormat="1" applyAlignment="1">
      <alignment horizontal="center"/>
    </xf>
    <xf numFmtId="165" fontId="0" fillId="3" borderId="0" xfId="0" applyNumberFormat="1" applyFill="1" applyBorder="1" applyAlignment="1">
      <alignment horizontal="center"/>
    </xf>
    <xf numFmtId="0" fontId="0" fillId="0" borderId="0" xfId="0" applyAlignment="1">
      <alignment horizontal="center"/>
    </xf>
    <xf numFmtId="0" fontId="1" fillId="0" borderId="3" xfId="0" applyFont="1" applyBorder="1"/>
    <xf numFmtId="0" fontId="0" fillId="0" borderId="11" xfId="0" applyBorder="1"/>
    <xf numFmtId="0" fontId="0" fillId="0" borderId="7" xfId="0" applyBorder="1"/>
    <xf numFmtId="0" fontId="0" fillId="9" borderId="0" xfId="0" applyFill="1" applyAlignment="1">
      <alignment horizontal="center"/>
    </xf>
    <xf numFmtId="0" fontId="0" fillId="10" borderId="0" xfId="0" applyFill="1" applyAlignment="1">
      <alignment horizontal="center"/>
    </xf>
    <xf numFmtId="165" fontId="0" fillId="10" borderId="0" xfId="0" applyNumberFormat="1" applyFill="1" applyBorder="1" applyAlignment="1">
      <alignment horizontal="center"/>
    </xf>
    <xf numFmtId="0" fontId="0" fillId="10" borderId="0" xfId="0" applyFill="1" applyAlignment="1">
      <alignment wrapText="1"/>
    </xf>
    <xf numFmtId="164" fontId="0" fillId="10" borderId="0" xfId="0" applyNumberFormat="1" applyFill="1" applyAlignment="1">
      <alignment horizontal="center"/>
    </xf>
    <xf numFmtId="0" fontId="0" fillId="2" borderId="0" xfId="0" applyFill="1" applyAlignment="1">
      <alignment wrapText="1"/>
    </xf>
    <xf numFmtId="0" fontId="0" fillId="2" borderId="0" xfId="0" applyFill="1" applyAlignment="1">
      <alignment horizontal="center"/>
    </xf>
    <xf numFmtId="164" fontId="0" fillId="2" borderId="0" xfId="0" applyNumberFormat="1" applyFill="1" applyAlignment="1">
      <alignment horizontal="center"/>
    </xf>
    <xf numFmtId="165" fontId="0" fillId="2" borderId="0" xfId="0" applyNumberFormat="1" applyFill="1" applyBorder="1" applyAlignment="1">
      <alignment horizontal="center"/>
    </xf>
    <xf numFmtId="165" fontId="0" fillId="0" borderId="0" xfId="0" applyNumberFormat="1" applyFill="1" applyBorder="1" applyAlignment="1">
      <alignment horizontal="center"/>
    </xf>
    <xf numFmtId="0" fontId="0" fillId="3" borderId="0" xfId="0" applyFill="1" applyAlignment="1">
      <alignment wrapText="1"/>
    </xf>
    <xf numFmtId="0" fontId="0" fillId="3" borderId="0" xfId="0" applyFill="1" applyAlignment="1">
      <alignment horizontal="center"/>
    </xf>
    <xf numFmtId="164" fontId="0" fillId="3" borderId="0" xfId="0" applyNumberFormat="1" applyFill="1" applyAlignment="1">
      <alignment horizontal="center"/>
    </xf>
    <xf numFmtId="0" fontId="0" fillId="6" borderId="0" xfId="0" applyFill="1" applyAlignment="1">
      <alignment wrapText="1"/>
    </xf>
    <xf numFmtId="0" fontId="0" fillId="6" borderId="0" xfId="0" applyFill="1" applyAlignment="1">
      <alignment horizontal="center"/>
    </xf>
    <xf numFmtId="165" fontId="0" fillId="6" borderId="0" xfId="0" applyNumberFormat="1" applyFill="1" applyBorder="1" applyAlignment="1">
      <alignment horizontal="center"/>
    </xf>
    <xf numFmtId="0" fontId="0" fillId="0" borderId="0" xfId="0" applyFill="1" applyBorder="1" applyAlignment="1"/>
    <xf numFmtId="164" fontId="0" fillId="0" borderId="0" xfId="0" applyNumberFormat="1" applyFill="1" applyBorder="1" applyAlignment="1">
      <alignment horizontal="center"/>
    </xf>
    <xf numFmtId="165" fontId="0" fillId="0" borderId="0" xfId="0" applyNumberFormat="1" applyFill="1" applyBorder="1" applyAlignment="1">
      <alignment horizontal="center" wrapText="1"/>
    </xf>
    <xf numFmtId="165" fontId="0" fillId="0" borderId="0" xfId="0" applyNumberFormat="1" applyFill="1" applyBorder="1" applyAlignment="1">
      <alignment wrapText="1"/>
    </xf>
    <xf numFmtId="164" fontId="0" fillId="0" borderId="0" xfId="0" applyNumberFormat="1" applyFill="1" applyBorder="1" applyAlignment="1">
      <alignment horizontal="center" wrapText="1"/>
    </xf>
    <xf numFmtId="0" fontId="0" fillId="0" borderId="0" xfId="0" applyFill="1" applyBorder="1" applyAlignment="1">
      <alignment wrapText="1"/>
    </xf>
    <xf numFmtId="164" fontId="0" fillId="0" borderId="0" xfId="0" applyNumberFormat="1" applyFill="1" applyBorder="1" applyAlignment="1">
      <alignment wrapText="1"/>
    </xf>
    <xf numFmtId="0" fontId="0" fillId="0" borderId="0" xfId="0" applyBorder="1" applyAlignment="1">
      <alignment wrapText="1"/>
    </xf>
    <xf numFmtId="0" fontId="0" fillId="0" borderId="0" xfId="0" applyBorder="1" applyAlignment="1">
      <alignment horizontal="right"/>
    </xf>
    <xf numFmtId="0" fontId="0" fillId="0" borderId="0" xfId="0" applyAlignment="1">
      <alignment horizontal="right"/>
    </xf>
    <xf numFmtId="0" fontId="0" fillId="11" borderId="0" xfId="0" applyFill="1" applyAlignment="1">
      <alignment wrapText="1"/>
    </xf>
    <xf numFmtId="9" fontId="0" fillId="11" borderId="0" xfId="0" applyNumberFormat="1" applyFill="1"/>
    <xf numFmtId="0" fontId="0" fillId="12" borderId="0" xfId="0" applyFill="1" applyAlignment="1">
      <alignment wrapText="1"/>
    </xf>
    <xf numFmtId="9" fontId="0" fillId="12" borderId="0" xfId="0" applyNumberFormat="1" applyFill="1"/>
    <xf numFmtId="165" fontId="0" fillId="0" borderId="0" xfId="0" applyNumberFormat="1"/>
    <xf numFmtId="164" fontId="0" fillId="0" borderId="0" xfId="0" applyNumberFormat="1"/>
    <xf numFmtId="0" fontId="0" fillId="8" borderId="0" xfId="0" applyFill="1" applyAlignment="1" applyProtection="1">
      <alignment horizontal="center"/>
      <protection locked="0"/>
    </xf>
    <xf numFmtId="0" fontId="0" fillId="8" borderId="0" xfId="0" applyFont="1" applyFill="1" applyAlignment="1" applyProtection="1">
      <alignment horizontal="center" vertical="center" wrapText="1"/>
      <protection locked="0"/>
    </xf>
    <xf numFmtId="164" fontId="0" fillId="8" borderId="0" xfId="0" applyNumberFormat="1" applyFill="1" applyAlignment="1" applyProtection="1">
      <alignment horizontal="center"/>
      <protection locked="0"/>
    </xf>
    <xf numFmtId="0" fontId="0" fillId="2" borderId="0" xfId="0" applyFill="1" applyAlignment="1" applyProtection="1">
      <alignment horizontal="center"/>
    </xf>
    <xf numFmtId="0" fontId="0" fillId="0" borderId="0" xfId="0" applyAlignment="1" applyProtection="1">
      <alignment horizontal="center"/>
      <protection hidden="1"/>
    </xf>
    <xf numFmtId="0" fontId="0" fillId="0" borderId="9" xfId="0" applyBorder="1" applyAlignment="1" applyProtection="1">
      <alignment vertical="center"/>
      <protection locked="0"/>
    </xf>
    <xf numFmtId="0" fontId="9" fillId="0" borderId="0" xfId="0" applyFont="1"/>
    <xf numFmtId="0" fontId="10" fillId="0" borderId="0" xfId="0" applyFont="1"/>
    <xf numFmtId="0" fontId="11" fillId="0" borderId="0" xfId="0" applyFont="1"/>
    <xf numFmtId="0" fontId="0" fillId="0" borderId="0" xfId="0" applyAlignment="1">
      <alignment horizontal="left" wrapText="1"/>
    </xf>
    <xf numFmtId="0" fontId="0" fillId="0" borderId="2"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0" xfId="0" applyAlignment="1">
      <alignment horizontal="left" wrapText="1"/>
    </xf>
    <xf numFmtId="0" fontId="4" fillId="4" borderId="0" xfId="1" applyAlignment="1">
      <alignment horizontal="left" wrapText="1"/>
    </xf>
    <xf numFmtId="0" fontId="5" fillId="5" borderId="0" xfId="2" applyAlignment="1">
      <alignment horizontal="left" wrapText="1"/>
    </xf>
    <xf numFmtId="0" fontId="4" fillId="4" borderId="10" xfId="1" applyBorder="1" applyAlignment="1">
      <alignment horizontal="left" wrapText="1"/>
    </xf>
    <xf numFmtId="0" fontId="5" fillId="5" borderId="10" xfId="2" applyBorder="1" applyAlignment="1">
      <alignment horizontal="left" wrapText="1"/>
    </xf>
    <xf numFmtId="0" fontId="1" fillId="0" borderId="0" xfId="0" applyFont="1" applyAlignment="1">
      <alignment horizontal="left" wrapText="1"/>
    </xf>
    <xf numFmtId="0" fontId="0" fillId="0" borderId="1" xfId="0" applyBorder="1" applyAlignment="1">
      <alignment horizontal="center" vertical="center" wrapText="1"/>
    </xf>
    <xf numFmtId="0" fontId="0" fillId="0" borderId="9" xfId="0" applyBorder="1" applyAlignment="1">
      <alignment horizontal="center" wrapText="1"/>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quotePrefix="1" applyBorder="1" applyAlignment="1" applyProtection="1">
      <alignment horizontal="center" vertical="center"/>
      <protection locked="0"/>
    </xf>
    <xf numFmtId="0" fontId="0" fillId="0" borderId="2"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11" xfId="0" applyBorder="1" applyAlignment="1">
      <alignment horizontal="left"/>
    </xf>
    <xf numFmtId="0" fontId="0" fillId="0" borderId="7" xfId="0" applyBorder="1" applyAlignment="1">
      <alignment horizontal="left"/>
    </xf>
  </cellXfs>
  <cellStyles count="3">
    <cellStyle name="Good" xfId="1" builtinId="26"/>
    <cellStyle name="Neutral" xfId="2" builtinId="28"/>
    <cellStyle name="Normal" xfId="0" builtinId="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v>Resource Engine</c:v>
          </c:tx>
          <c:cat>
            <c:strRef>
              <c:f>'Spider Chart Analysis'!$B$24:$B$27</c:f>
              <c:strCache>
                <c:ptCount val="4"/>
                <c:pt idx="0">
                  <c:v>Private Donations</c:v>
                </c:pt>
                <c:pt idx="1">
                  <c:v>Charitable Grants</c:v>
                </c:pt>
                <c:pt idx="2">
                  <c:v>Business Revenue</c:v>
                </c:pt>
                <c:pt idx="3">
                  <c:v>Government Funding</c:v>
                </c:pt>
              </c:strCache>
            </c:strRef>
          </c:cat>
          <c:val>
            <c:numRef>
              <c:f>'Spider Chart Analysis'!$C$24:$C$27</c:f>
              <c:numCache>
                <c:formatCode>"$"#,##0</c:formatCode>
                <c:ptCount val="4"/>
                <c:pt idx="0">
                  <c:v>422800</c:v>
                </c:pt>
                <c:pt idx="1">
                  <c:v>150000</c:v>
                </c:pt>
                <c:pt idx="2">
                  <c:v>145000</c:v>
                </c:pt>
                <c:pt idx="3">
                  <c:v>350000</c:v>
                </c:pt>
              </c:numCache>
            </c:numRef>
          </c:val>
          <c:extLst>
            <c:ext xmlns:c16="http://schemas.microsoft.com/office/drawing/2014/chart" uri="{C3380CC4-5D6E-409C-BE32-E72D297353CC}">
              <c16:uniqueId val="{00000000-FE2B-429B-B754-7D72B484AF64}"/>
            </c:ext>
          </c:extLst>
        </c:ser>
        <c:dLbls>
          <c:showLegendKey val="0"/>
          <c:showVal val="0"/>
          <c:showCatName val="0"/>
          <c:showSerName val="0"/>
          <c:showPercent val="0"/>
          <c:showBubbleSize val="0"/>
        </c:dLbls>
        <c:axId val="142340480"/>
        <c:axId val="142342016"/>
      </c:radarChart>
      <c:catAx>
        <c:axId val="142340480"/>
        <c:scaling>
          <c:orientation val="minMax"/>
        </c:scaling>
        <c:delete val="0"/>
        <c:axPos val="b"/>
        <c:majorGridlines/>
        <c:numFmt formatCode="General" sourceLinked="0"/>
        <c:majorTickMark val="out"/>
        <c:minorTickMark val="none"/>
        <c:tickLblPos val="nextTo"/>
        <c:crossAx val="142342016"/>
        <c:crosses val="autoZero"/>
        <c:auto val="1"/>
        <c:lblAlgn val="ctr"/>
        <c:lblOffset val="100"/>
        <c:noMultiLvlLbl val="0"/>
      </c:catAx>
      <c:valAx>
        <c:axId val="142342016"/>
        <c:scaling>
          <c:orientation val="minMax"/>
        </c:scaling>
        <c:delete val="0"/>
        <c:axPos val="l"/>
        <c:majorGridlines/>
        <c:numFmt formatCode="&quot;$&quot;#,##0" sourceLinked="1"/>
        <c:majorTickMark val="cross"/>
        <c:minorTickMark val="none"/>
        <c:tickLblPos val="nextTo"/>
        <c:crossAx val="1423404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273050</xdr:colOff>
      <xdr:row>0</xdr:row>
      <xdr:rowOff>152401</xdr:rowOff>
    </xdr:from>
    <xdr:to>
      <xdr:col>10</xdr:col>
      <xdr:colOff>276934</xdr:colOff>
      <xdr:row>11</xdr:row>
      <xdr:rowOff>6351</xdr:rowOff>
    </xdr:to>
    <xdr:pic>
      <xdr:nvPicPr>
        <xdr:cNvPr id="3" name="Picture 2">
          <a:extLst>
            <a:ext uri="{FF2B5EF4-FFF2-40B4-BE49-F238E27FC236}">
              <a16:creationId xmlns:a16="http://schemas.microsoft.com/office/drawing/2014/main" id="{98C57AFE-B01B-4080-8F3A-8AD866ED68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1450" y="152401"/>
          <a:ext cx="3661484" cy="187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842962</xdr:colOff>
      <xdr:row>5</xdr:row>
      <xdr:rowOff>66675</xdr:rowOff>
    </xdr:from>
    <xdr:to>
      <xdr:col>8</xdr:col>
      <xdr:colOff>171450</xdr:colOff>
      <xdr:row>21</xdr:row>
      <xdr:rowOff>142875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E84B1-528A-4517-8379-F51C2E8640CC}">
  <dimension ref="E14:F19"/>
  <sheetViews>
    <sheetView showGridLines="0" workbookViewId="0">
      <selection activeCell="K13" sqref="K13"/>
    </sheetView>
  </sheetViews>
  <sheetFormatPr defaultRowHeight="15"/>
  <sheetData>
    <row r="14" spans="6:6" ht="21">
      <c r="F14" s="65" t="s">
        <v>0</v>
      </c>
    </row>
    <row r="17" spans="5:5">
      <c r="E17" s="64" t="s">
        <v>1</v>
      </c>
    </row>
    <row r="18" spans="5:5">
      <c r="E18" s="66" t="s">
        <v>2</v>
      </c>
    </row>
    <row r="19" spans="5:5">
      <c r="E19" s="66" t="s">
        <v>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opLeftCell="A3" zoomScale="95" zoomScaleNormal="95" workbookViewId="0">
      <selection activeCell="A33" sqref="A33:A35"/>
    </sheetView>
  </sheetViews>
  <sheetFormatPr defaultRowHeight="15"/>
  <sheetData>
    <row r="1" spans="1:14">
      <c r="A1" s="15" t="s">
        <v>4</v>
      </c>
    </row>
    <row r="2" spans="1:14" ht="30.75" customHeight="1">
      <c r="A2" s="71" t="s">
        <v>5</v>
      </c>
      <c r="B2" s="71"/>
      <c r="C2" s="71"/>
      <c r="D2" s="71"/>
      <c r="E2" s="71"/>
      <c r="F2" s="71"/>
      <c r="G2" s="71"/>
      <c r="H2" s="71"/>
      <c r="I2" s="71"/>
      <c r="J2" s="71"/>
      <c r="K2" s="71"/>
      <c r="L2" s="71"/>
      <c r="M2" s="71"/>
      <c r="N2" s="71"/>
    </row>
    <row r="3" spans="1:14" ht="6.75" customHeight="1"/>
    <row r="4" spans="1:14" ht="30" customHeight="1">
      <c r="A4" s="71" t="s">
        <v>6</v>
      </c>
      <c r="B4" s="71"/>
      <c r="C4" s="71"/>
      <c r="D4" s="71"/>
      <c r="E4" s="71"/>
      <c r="F4" s="71"/>
      <c r="G4" s="71"/>
      <c r="H4" s="71"/>
      <c r="I4" s="71"/>
      <c r="J4" s="71"/>
      <c r="K4" s="71"/>
      <c r="L4" s="71"/>
      <c r="M4" s="71"/>
      <c r="N4" s="71"/>
    </row>
    <row r="5" spans="1:14" ht="6.75" customHeight="1"/>
    <row r="6" spans="1:14" ht="30.75" customHeight="1">
      <c r="A6" s="63"/>
      <c r="B6" s="72" t="s">
        <v>7</v>
      </c>
      <c r="C6" s="72"/>
      <c r="D6" s="72"/>
      <c r="E6" s="72"/>
      <c r="F6" s="72"/>
      <c r="G6" s="72"/>
      <c r="H6" s="72"/>
      <c r="I6" s="72"/>
      <c r="J6" s="72"/>
      <c r="K6" s="72"/>
      <c r="L6" s="72"/>
      <c r="M6" s="72"/>
      <c r="N6" s="72"/>
    </row>
    <row r="7" spans="1:14" ht="6.75" customHeight="1"/>
    <row r="8" spans="1:14">
      <c r="A8" s="63"/>
      <c r="B8" s="73" t="s">
        <v>8</v>
      </c>
      <c r="C8" s="73"/>
      <c r="D8" s="73"/>
      <c r="E8" s="73"/>
      <c r="F8" s="73"/>
      <c r="G8" s="73"/>
      <c r="H8" s="73"/>
      <c r="I8" s="73"/>
      <c r="J8" s="73"/>
      <c r="K8" s="73"/>
      <c r="L8" s="73"/>
      <c r="M8" s="73"/>
      <c r="N8" s="73"/>
    </row>
    <row r="9" spans="1:14" ht="6.75" customHeight="1"/>
    <row r="10" spans="1:14">
      <c r="A10" s="63"/>
      <c r="B10" s="74" t="s">
        <v>9</v>
      </c>
      <c r="C10" s="72"/>
      <c r="D10" s="72"/>
      <c r="E10" s="72"/>
      <c r="F10" s="72"/>
      <c r="G10" s="72"/>
      <c r="H10" s="72"/>
      <c r="I10" s="72"/>
      <c r="J10" s="72"/>
      <c r="K10" s="72"/>
      <c r="L10" s="72"/>
      <c r="M10" s="72"/>
      <c r="N10" s="72"/>
    </row>
    <row r="11" spans="1:14" ht="6.75" customHeight="1"/>
    <row r="12" spans="1:14" ht="30" customHeight="1">
      <c r="A12" s="63"/>
      <c r="B12" s="75" t="s">
        <v>10</v>
      </c>
      <c r="C12" s="73"/>
      <c r="D12" s="73"/>
      <c r="E12" s="73"/>
      <c r="F12" s="73"/>
      <c r="G12" s="73"/>
      <c r="H12" s="73"/>
      <c r="I12" s="73"/>
      <c r="J12" s="73"/>
      <c r="K12" s="73"/>
      <c r="L12" s="73"/>
      <c r="M12" s="73"/>
      <c r="N12" s="73"/>
    </row>
    <row r="13" spans="1:14" ht="6.75" customHeight="1"/>
    <row r="14" spans="1:14">
      <c r="A14" s="63"/>
      <c r="B14" s="74" t="s">
        <v>11</v>
      </c>
      <c r="C14" s="72"/>
      <c r="D14" s="72"/>
      <c r="E14" s="72"/>
      <c r="F14" s="72"/>
      <c r="G14" s="72"/>
      <c r="H14" s="72"/>
      <c r="I14" s="72"/>
      <c r="J14" s="72"/>
      <c r="K14" s="72"/>
      <c r="L14" s="72"/>
      <c r="M14" s="72"/>
      <c r="N14" s="72"/>
    </row>
    <row r="15" spans="1:14" ht="6.75" customHeight="1"/>
    <row r="16" spans="1:14" ht="30" customHeight="1">
      <c r="A16" s="63"/>
      <c r="B16" s="75" t="s">
        <v>12</v>
      </c>
      <c r="C16" s="73"/>
      <c r="D16" s="73"/>
      <c r="E16" s="73"/>
      <c r="F16" s="73"/>
      <c r="G16" s="73"/>
      <c r="H16" s="73"/>
      <c r="I16" s="73"/>
      <c r="J16" s="73"/>
      <c r="K16" s="73"/>
      <c r="L16" s="73"/>
      <c r="M16" s="73"/>
      <c r="N16" s="73"/>
    </row>
    <row r="17" spans="1:14" ht="6.75" customHeight="1"/>
    <row r="18" spans="1:14" ht="45" customHeight="1">
      <c r="A18" s="63"/>
      <c r="B18" s="74" t="s">
        <v>13</v>
      </c>
      <c r="C18" s="72"/>
      <c r="D18" s="72"/>
      <c r="E18" s="72"/>
      <c r="F18" s="72"/>
      <c r="G18" s="72"/>
      <c r="H18" s="72"/>
      <c r="I18" s="72"/>
      <c r="J18" s="72"/>
      <c r="K18" s="72"/>
      <c r="L18" s="72"/>
      <c r="M18" s="72"/>
      <c r="N18" s="72"/>
    </row>
    <row r="19" spans="1:14" ht="6.75" customHeight="1"/>
    <row r="20" spans="1:14" ht="30.75" customHeight="1">
      <c r="A20" s="63"/>
      <c r="B20" s="75" t="s">
        <v>14</v>
      </c>
      <c r="C20" s="73"/>
      <c r="D20" s="73"/>
      <c r="E20" s="73"/>
      <c r="F20" s="73"/>
      <c r="G20" s="73"/>
      <c r="H20" s="73"/>
      <c r="I20" s="73"/>
      <c r="J20" s="73"/>
      <c r="K20" s="73"/>
      <c r="L20" s="73"/>
      <c r="M20" s="73"/>
      <c r="N20" s="73"/>
    </row>
    <row r="21" spans="1:14" ht="6.75" customHeight="1"/>
    <row r="22" spans="1:14">
      <c r="A22" s="63"/>
      <c r="B22" s="74" t="s">
        <v>15</v>
      </c>
      <c r="C22" s="72"/>
      <c r="D22" s="72"/>
      <c r="E22" s="72"/>
      <c r="F22" s="72"/>
      <c r="G22" s="72"/>
      <c r="H22" s="72"/>
      <c r="I22" s="72"/>
      <c r="J22" s="72"/>
      <c r="K22" s="72"/>
      <c r="L22" s="72"/>
      <c r="M22" s="72"/>
      <c r="N22" s="72"/>
    </row>
    <row r="23" spans="1:14" ht="6.75" customHeight="1"/>
    <row r="24" spans="1:14" ht="47.25" customHeight="1">
      <c r="A24" s="71" t="s">
        <v>16</v>
      </c>
      <c r="B24" s="71"/>
      <c r="C24" s="71"/>
      <c r="D24" s="71"/>
      <c r="E24" s="71"/>
      <c r="F24" s="71"/>
      <c r="G24" s="71"/>
      <c r="H24" s="71"/>
      <c r="I24" s="71"/>
      <c r="J24" s="71"/>
      <c r="K24" s="71"/>
      <c r="L24" s="71"/>
      <c r="M24" s="71"/>
      <c r="N24" s="71"/>
    </row>
    <row r="26" spans="1:14" ht="60" customHeight="1">
      <c r="A26" s="71" t="s">
        <v>17</v>
      </c>
      <c r="B26" s="71"/>
      <c r="C26" s="71"/>
      <c r="D26" s="71"/>
      <c r="E26" s="71"/>
      <c r="F26" s="71"/>
      <c r="G26" s="71"/>
      <c r="H26" s="71"/>
      <c r="I26" s="71"/>
      <c r="J26" s="71"/>
      <c r="K26" s="71"/>
      <c r="L26" s="71"/>
      <c r="M26" s="71"/>
      <c r="N26" s="71"/>
    </row>
    <row r="28" spans="1:14" ht="44.25" customHeight="1">
      <c r="A28" s="71" t="s">
        <v>18</v>
      </c>
      <c r="B28" s="71"/>
      <c r="C28" s="71"/>
      <c r="D28" s="71"/>
      <c r="E28" s="71"/>
      <c r="F28" s="71"/>
      <c r="G28" s="71"/>
      <c r="H28" s="71"/>
      <c r="I28" s="71"/>
      <c r="J28" s="71"/>
      <c r="K28" s="71"/>
      <c r="L28" s="71"/>
      <c r="M28" s="71"/>
      <c r="N28" s="71"/>
    </row>
    <row r="30" spans="1:14">
      <c r="A30" s="71" t="s">
        <v>19</v>
      </c>
      <c r="B30" s="71"/>
      <c r="C30" s="71"/>
      <c r="D30" s="71"/>
      <c r="E30" s="71"/>
      <c r="F30" s="71"/>
      <c r="G30" s="71"/>
      <c r="H30" s="71"/>
      <c r="I30" s="71"/>
      <c r="J30" s="71"/>
      <c r="K30" s="71"/>
      <c r="L30" s="71"/>
      <c r="M30" s="71"/>
      <c r="N30" s="71"/>
    </row>
  </sheetData>
  <sheetProtection password="CC36" sheet="1" objects="1" scenarios="1"/>
  <mergeCells count="15">
    <mergeCell ref="A26:N26"/>
    <mergeCell ref="A28:N28"/>
    <mergeCell ref="A30:N30"/>
    <mergeCell ref="A2:N2"/>
    <mergeCell ref="A4:N4"/>
    <mergeCell ref="B6:N6"/>
    <mergeCell ref="B8:N8"/>
    <mergeCell ref="B10:N10"/>
    <mergeCell ref="B22:N22"/>
    <mergeCell ref="A24:N24"/>
    <mergeCell ref="B12:N12"/>
    <mergeCell ref="B14:N14"/>
    <mergeCell ref="B16:N16"/>
    <mergeCell ref="B18:N18"/>
    <mergeCell ref="B20:N20"/>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
  <sheetViews>
    <sheetView tabSelected="1" workbookViewId="0">
      <selection activeCell="E13" sqref="E13"/>
    </sheetView>
  </sheetViews>
  <sheetFormatPr defaultRowHeight="15"/>
  <cols>
    <col min="1" max="1" width="38.85546875" style="8" customWidth="1"/>
    <col min="2" max="2" width="11.85546875" bestFit="1" customWidth="1"/>
    <col min="3" max="3" width="11.42578125" bestFit="1" customWidth="1"/>
    <col min="4" max="4" width="8.42578125" customWidth="1"/>
    <col min="5" max="5" width="11.140625" customWidth="1"/>
    <col min="7" max="7" width="12.7109375" customWidth="1"/>
    <col min="8" max="8" width="11.5703125" bestFit="1" customWidth="1"/>
    <col min="14" max="14" width="10" bestFit="1" customWidth="1"/>
    <col min="15" max="16" width="13.28515625" bestFit="1" customWidth="1"/>
  </cols>
  <sheetData>
    <row r="1" spans="1:16" ht="62.25" customHeight="1">
      <c r="A1" s="19" t="s">
        <v>20</v>
      </c>
      <c r="B1" s="1" t="s">
        <v>21</v>
      </c>
      <c r="C1" s="1" t="s">
        <v>22</v>
      </c>
      <c r="D1" s="1" t="s">
        <v>23</v>
      </c>
      <c r="E1" s="1" t="s">
        <v>24</v>
      </c>
      <c r="F1" s="1" t="s">
        <v>25</v>
      </c>
      <c r="G1" s="16" t="s">
        <v>26</v>
      </c>
      <c r="H1" s="16"/>
      <c r="I1" s="58" t="s">
        <v>27</v>
      </c>
    </row>
    <row r="2" spans="1:16">
      <c r="A2" s="8" t="s">
        <v>28</v>
      </c>
      <c r="B2" s="58">
        <v>5</v>
      </c>
      <c r="C2" s="58">
        <v>40</v>
      </c>
      <c r="D2" s="58">
        <v>23</v>
      </c>
      <c r="E2" s="3">
        <f>B2*C2*D2</f>
        <v>4600</v>
      </c>
      <c r="F2" s="5">
        <f>E2/$E$13</f>
        <v>4.3079228319910096E-3</v>
      </c>
      <c r="G2" s="7"/>
    </row>
    <row r="3" spans="1:16">
      <c r="A3" s="8" t="s">
        <v>29</v>
      </c>
      <c r="B3" s="58">
        <v>12</v>
      </c>
      <c r="C3" s="59">
        <v>15</v>
      </c>
      <c r="D3" s="58">
        <v>190</v>
      </c>
      <c r="E3" s="3">
        <f>B3*C3*D3</f>
        <v>34200</v>
      </c>
      <c r="F3" s="5">
        <f>E3/$E$13</f>
        <v>3.2028469750889681E-2</v>
      </c>
      <c r="G3" s="42"/>
      <c r="H3" s="42"/>
      <c r="N3" s="22"/>
      <c r="O3" s="18"/>
      <c r="P3" s="18"/>
    </row>
    <row r="4" spans="1:16">
      <c r="A4" s="8" t="s">
        <v>30</v>
      </c>
      <c r="B4" s="58">
        <v>5</v>
      </c>
      <c r="C4" s="59">
        <v>2080</v>
      </c>
      <c r="D4" s="58">
        <v>35</v>
      </c>
      <c r="E4" s="3">
        <f>B4*C4*D4</f>
        <v>364000</v>
      </c>
      <c r="F4" s="5">
        <f>E4/$E$13</f>
        <v>0.34088780670537555</v>
      </c>
      <c r="G4" s="43"/>
      <c r="H4" s="44"/>
      <c r="N4" s="22"/>
      <c r="O4" s="18"/>
      <c r="P4" s="18"/>
    </row>
    <row r="5" spans="1:16">
      <c r="A5" s="8" t="s">
        <v>31</v>
      </c>
      <c r="B5" s="26"/>
      <c r="C5" s="26"/>
      <c r="D5" s="26"/>
      <c r="E5" s="60">
        <v>20000</v>
      </c>
      <c r="F5" s="5">
        <f>E5/$E$13</f>
        <v>1.8730099269526127E-2</v>
      </c>
      <c r="G5" s="45"/>
      <c r="H5" s="45"/>
      <c r="N5" s="22"/>
      <c r="O5" s="18"/>
      <c r="P5" s="18"/>
    </row>
    <row r="6" spans="1:16">
      <c r="A6" s="29" t="s">
        <v>32</v>
      </c>
      <c r="B6" s="27"/>
      <c r="C6" s="27"/>
      <c r="D6" s="27"/>
      <c r="E6" s="30">
        <f>SUM(E2:E5)</f>
        <v>422800</v>
      </c>
      <c r="F6" s="28">
        <f>E6/E13</f>
        <v>0.39595429855778236</v>
      </c>
      <c r="G6" s="45"/>
      <c r="H6" s="45"/>
      <c r="N6" s="22"/>
      <c r="O6" s="18"/>
      <c r="P6" s="18"/>
    </row>
    <row r="7" spans="1:16">
      <c r="A7" s="8" t="s">
        <v>33</v>
      </c>
      <c r="B7" s="26"/>
      <c r="C7" s="26"/>
      <c r="D7" s="26"/>
      <c r="E7" s="60">
        <v>150000</v>
      </c>
      <c r="F7" s="5">
        <f>E7/$E$13</f>
        <v>0.14047574452144596</v>
      </c>
      <c r="G7" s="46"/>
      <c r="H7" s="44"/>
      <c r="N7" s="22"/>
      <c r="O7" s="18"/>
      <c r="P7" s="18"/>
    </row>
    <row r="8" spans="1:16">
      <c r="A8" s="31" t="s">
        <v>34</v>
      </c>
      <c r="B8" s="32"/>
      <c r="C8" s="32"/>
      <c r="D8" s="32"/>
      <c r="E8" s="33">
        <f>E7</f>
        <v>150000</v>
      </c>
      <c r="F8" s="34">
        <f>E8/E13</f>
        <v>0.14047574452144596</v>
      </c>
      <c r="G8" s="46"/>
      <c r="H8" s="44"/>
      <c r="N8" s="22"/>
      <c r="O8" s="18"/>
      <c r="P8" s="18"/>
    </row>
    <row r="9" spans="1:16">
      <c r="A9" s="8" t="s">
        <v>35</v>
      </c>
      <c r="B9" s="58">
        <v>300</v>
      </c>
      <c r="C9" s="26"/>
      <c r="D9" s="58">
        <v>150</v>
      </c>
      <c r="E9" s="3">
        <f>B9*D9</f>
        <v>45000</v>
      </c>
      <c r="F9" s="5">
        <f>E9/$E$13</f>
        <v>4.2142723356433792E-2</v>
      </c>
      <c r="G9" s="47"/>
      <c r="H9" s="47"/>
      <c r="N9" s="22"/>
      <c r="O9" s="18"/>
      <c r="P9" s="18"/>
    </row>
    <row r="10" spans="1:16">
      <c r="A10" s="8" t="s">
        <v>36</v>
      </c>
      <c r="B10" s="26"/>
      <c r="C10" s="26"/>
      <c r="D10" s="26"/>
      <c r="E10" s="60">
        <v>100000</v>
      </c>
      <c r="F10" s="5">
        <f>E10/$E$13</f>
        <v>9.3650496347630646E-2</v>
      </c>
      <c r="G10" s="43"/>
      <c r="H10" s="35"/>
      <c r="N10" s="18"/>
      <c r="O10" s="20"/>
      <c r="P10" s="18"/>
    </row>
    <row r="11" spans="1:16">
      <c r="A11" s="36" t="s">
        <v>37</v>
      </c>
      <c r="B11" s="37"/>
      <c r="C11" s="37"/>
      <c r="D11" s="37"/>
      <c r="E11" s="38">
        <f>SUM(E9:E10)</f>
        <v>145000</v>
      </c>
      <c r="F11" s="21">
        <f>E11/E13</f>
        <v>0.13579321970406444</v>
      </c>
      <c r="G11" s="43"/>
      <c r="H11" s="35"/>
      <c r="N11" s="18"/>
      <c r="O11" s="20"/>
      <c r="P11" s="18"/>
    </row>
    <row r="12" spans="1:16">
      <c r="A12" s="39" t="s">
        <v>38</v>
      </c>
      <c r="B12" s="40"/>
      <c r="C12" s="40"/>
      <c r="D12" s="40"/>
      <c r="E12" s="60">
        <v>350000</v>
      </c>
      <c r="F12" s="41">
        <f>E12/$E$13</f>
        <v>0.32777673721670725</v>
      </c>
      <c r="G12" s="47"/>
      <c r="H12" s="47"/>
      <c r="N12" s="18"/>
      <c r="O12" s="18"/>
      <c r="P12" s="18"/>
    </row>
    <row r="13" spans="1:16">
      <c r="C13" s="4"/>
      <c r="D13" s="2" t="s">
        <v>39</v>
      </c>
      <c r="E13" s="3">
        <f>E6+E8+E11+E12</f>
        <v>1067800</v>
      </c>
      <c r="F13" s="6">
        <f>F6+F8+F11+F12</f>
        <v>1</v>
      </c>
      <c r="G13" s="48"/>
      <c r="H13" s="44"/>
      <c r="N13" s="18"/>
      <c r="O13" s="20"/>
      <c r="P13" s="18"/>
    </row>
    <row r="14" spans="1:16">
      <c r="B14" s="8"/>
      <c r="C14" s="8"/>
      <c r="D14" s="8"/>
      <c r="E14" s="8"/>
      <c r="F14" s="8"/>
      <c r="G14" s="8"/>
      <c r="H14" s="8"/>
      <c r="I14" s="8"/>
      <c r="J14" s="8"/>
      <c r="K14" s="8"/>
      <c r="L14" s="8"/>
      <c r="N14" s="18"/>
      <c r="O14" s="18"/>
      <c r="P14" s="18"/>
    </row>
    <row r="15" spans="1:16" ht="30">
      <c r="A15" s="8" t="s">
        <v>40</v>
      </c>
      <c r="B15" s="17">
        <f>E6/(E6+E8)</f>
        <v>0.73812849162011174</v>
      </c>
      <c r="F15" s="7"/>
      <c r="G15" s="7"/>
      <c r="N15" s="18"/>
      <c r="O15" s="18"/>
      <c r="P15" s="18"/>
    </row>
    <row r="16" spans="1:16" ht="30">
      <c r="A16" s="8" t="s">
        <v>41</v>
      </c>
      <c r="B16" s="17">
        <f>E8/(E6+E8)</f>
        <v>0.26187150837988826</v>
      </c>
      <c r="E16" s="51"/>
      <c r="N16" s="18"/>
      <c r="O16" s="18"/>
      <c r="P16" s="18"/>
    </row>
    <row r="17" spans="1:17" ht="30">
      <c r="A17" s="8" t="s">
        <v>42</v>
      </c>
      <c r="B17" s="17">
        <f>E11/(E11+E12)</f>
        <v>0.29292929292929293</v>
      </c>
      <c r="C17" s="49"/>
      <c r="D17" s="49"/>
      <c r="E17" s="50"/>
      <c r="F17" s="49"/>
      <c r="G17" s="49"/>
      <c r="H17" s="49"/>
      <c r="I17" s="49"/>
      <c r="J17" s="49"/>
      <c r="K17" s="49"/>
      <c r="L17" s="49"/>
      <c r="N17" s="22"/>
      <c r="O17" s="18"/>
      <c r="P17" s="18"/>
    </row>
    <row r="18" spans="1:17" ht="30">
      <c r="A18" s="8" t="s">
        <v>43</v>
      </c>
      <c r="B18" s="17">
        <f>E12/(E11+E12)</f>
        <v>0.70707070707070707</v>
      </c>
      <c r="C18" s="49"/>
      <c r="D18" s="49"/>
      <c r="E18" s="49"/>
      <c r="F18" s="49"/>
      <c r="G18" s="49"/>
      <c r="H18" s="49"/>
      <c r="I18" s="49"/>
      <c r="J18" s="49"/>
      <c r="K18" s="49"/>
      <c r="L18" s="49"/>
      <c r="N18" s="18"/>
      <c r="O18" s="18"/>
      <c r="P18" s="18"/>
      <c r="Q18" s="18"/>
    </row>
    <row r="19" spans="1:17">
      <c r="C19" s="49"/>
      <c r="D19" s="49"/>
      <c r="E19" s="49"/>
      <c r="F19" s="49"/>
      <c r="G19" s="49"/>
      <c r="H19" s="49"/>
      <c r="I19" s="49"/>
      <c r="J19" s="49"/>
      <c r="K19" s="49"/>
      <c r="L19" s="49"/>
      <c r="N19" s="22"/>
      <c r="O19" s="18"/>
      <c r="P19" s="18"/>
    </row>
    <row r="20" spans="1:17">
      <c r="A20" s="52" t="s">
        <v>44</v>
      </c>
      <c r="B20" s="53">
        <f>(E6+E8)/E13</f>
        <v>0.53643004307922837</v>
      </c>
      <c r="C20" s="49"/>
      <c r="D20" s="49"/>
      <c r="E20" s="49"/>
      <c r="F20" s="49"/>
      <c r="G20" s="49"/>
      <c r="H20" s="49"/>
      <c r="I20" s="49"/>
      <c r="J20" s="49"/>
      <c r="K20" s="49"/>
      <c r="L20" s="49"/>
      <c r="N20" s="22"/>
      <c r="O20" s="18"/>
      <c r="P20" s="18"/>
    </row>
    <row r="21" spans="1:17">
      <c r="A21" s="54" t="s">
        <v>45</v>
      </c>
      <c r="B21" s="55">
        <f>(E11+E12)/E13</f>
        <v>0.46356995692077169</v>
      </c>
    </row>
    <row r="22" spans="1:17" ht="30">
      <c r="B22" s="1" t="s">
        <v>46</v>
      </c>
      <c r="E22" s="1"/>
      <c r="G22" s="1"/>
    </row>
    <row r="23" spans="1:17">
      <c r="B23" s="62" t="str">
        <f>IF(AND(F6+F8&gt;50%,F8&gt;F6),"Upper Right",IF(AND(F6+F8&gt;50%,F6&gt;F8),"Upper Left",IF(AND(F11+F12&gt;50%,F11&gt;F12),"Lower Right",IF(AND(F11+F12&gt;50%,F12&gt;F11),"Lower Left","Multiple Quadrants"))))</f>
        <v>Upper Left</v>
      </c>
    </row>
    <row r="24" spans="1:17">
      <c r="B24" s="22"/>
    </row>
    <row r="25" spans="1:17">
      <c r="A25"/>
    </row>
    <row r="26" spans="1:17" ht="30.75" customHeight="1"/>
  </sheetData>
  <sheetProtection password="CC36" sheet="1" objects="1" scenarios="1"/>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zoomScale="98" zoomScaleNormal="98" workbookViewId="0">
      <selection activeCell="C8" sqref="C8:D13"/>
    </sheetView>
  </sheetViews>
  <sheetFormatPr defaultRowHeight="15"/>
  <cols>
    <col min="2" max="2" width="11.140625" customWidth="1"/>
    <col min="3" max="7" width="13.7109375" customWidth="1"/>
  </cols>
  <sheetData>
    <row r="1" spans="2:10" ht="15.75" thickBot="1"/>
    <row r="2" spans="2:10" ht="15" customHeight="1">
      <c r="B2" s="9" t="s">
        <v>47</v>
      </c>
      <c r="C2" s="79" t="s">
        <v>27</v>
      </c>
      <c r="D2" s="80"/>
      <c r="E2" s="79"/>
      <c r="F2" s="80"/>
      <c r="I2" s="3"/>
      <c r="J2" s="56"/>
    </row>
    <row r="3" spans="2:10" ht="15" customHeight="1">
      <c r="B3" s="77" t="s">
        <v>48</v>
      </c>
      <c r="C3" s="81"/>
      <c r="D3" s="82"/>
      <c r="E3" s="81"/>
      <c r="F3" s="82"/>
      <c r="I3" s="3" t="s">
        <v>49</v>
      </c>
      <c r="J3" s="56" t="s">
        <v>50</v>
      </c>
    </row>
    <row r="4" spans="2:10">
      <c r="B4" s="77"/>
      <c r="C4" s="81"/>
      <c r="D4" s="82"/>
      <c r="E4" s="81"/>
      <c r="F4" s="82"/>
      <c r="H4" s="51" t="s">
        <v>51</v>
      </c>
      <c r="I4" s="3">
        <f>'Client Input'!E6</f>
        <v>422800</v>
      </c>
      <c r="J4" s="56">
        <f>'Client Input'!F6</f>
        <v>0.39595429855778236</v>
      </c>
    </row>
    <row r="5" spans="2:10">
      <c r="B5" s="77"/>
      <c r="C5" s="81"/>
      <c r="D5" s="82"/>
      <c r="E5" s="81"/>
      <c r="F5" s="82"/>
      <c r="H5" s="51" t="s">
        <v>52</v>
      </c>
      <c r="I5" s="3">
        <f>'Client Input'!E8</f>
        <v>150000</v>
      </c>
      <c r="J5" s="56">
        <f>'Client Input'!F8</f>
        <v>0.14047574452144596</v>
      </c>
    </row>
    <row r="6" spans="2:10">
      <c r="B6" s="77"/>
      <c r="C6" s="81"/>
      <c r="D6" s="82"/>
      <c r="E6" s="81"/>
      <c r="F6" s="82"/>
      <c r="H6" s="51" t="s">
        <v>53</v>
      </c>
      <c r="I6" s="3">
        <f>'Client Input'!E11</f>
        <v>145000</v>
      </c>
      <c r="J6" s="56">
        <f>'Client Input'!F11</f>
        <v>0.13579321970406444</v>
      </c>
    </row>
    <row r="7" spans="2:10" ht="15.75" thickBot="1">
      <c r="B7" s="77"/>
      <c r="C7" s="83"/>
      <c r="D7" s="84"/>
      <c r="E7" s="83"/>
      <c r="F7" s="84"/>
      <c r="H7" s="51" t="s">
        <v>54</v>
      </c>
      <c r="I7" s="3">
        <f>'Client Input'!E12</f>
        <v>350000</v>
      </c>
      <c r="J7" s="56">
        <f>'Client Input'!F12</f>
        <v>0.32777673721670725</v>
      </c>
    </row>
    <row r="8" spans="2:10">
      <c r="B8" s="77"/>
      <c r="C8" s="85"/>
      <c r="D8" s="80"/>
      <c r="E8" s="79"/>
      <c r="F8" s="80"/>
    </row>
    <row r="9" spans="2:10">
      <c r="B9" s="77"/>
      <c r="C9" s="81"/>
      <c r="D9" s="82"/>
      <c r="E9" s="81"/>
      <c r="F9" s="82"/>
    </row>
    <row r="10" spans="2:10">
      <c r="B10" s="77"/>
      <c r="C10" s="81"/>
      <c r="D10" s="82"/>
      <c r="E10" s="81"/>
      <c r="F10" s="82"/>
    </row>
    <row r="11" spans="2:10">
      <c r="B11" s="77"/>
      <c r="C11" s="81"/>
      <c r="D11" s="82"/>
      <c r="E11" s="81"/>
      <c r="F11" s="82"/>
    </row>
    <row r="12" spans="2:10">
      <c r="B12" s="77"/>
      <c r="C12" s="81"/>
      <c r="D12" s="82"/>
      <c r="E12" s="81"/>
      <c r="F12" s="82"/>
    </row>
    <row r="13" spans="2:10" ht="15.75" thickBot="1">
      <c r="B13" s="10" t="s">
        <v>55</v>
      </c>
      <c r="C13" s="83"/>
      <c r="D13" s="84"/>
      <c r="E13" s="83"/>
      <c r="F13" s="84"/>
    </row>
    <row r="14" spans="2:10" ht="15.75" thickBot="1">
      <c r="C14" s="11" t="s">
        <v>56</v>
      </c>
      <c r="D14" s="12"/>
      <c r="E14" s="12"/>
      <c r="F14" s="13"/>
    </row>
    <row r="15" spans="2:10" ht="8.25" customHeight="1"/>
    <row r="16" spans="2:10" ht="62.25" customHeight="1">
      <c r="B16" s="14" t="s">
        <v>57</v>
      </c>
      <c r="C16" s="78" t="s">
        <v>58</v>
      </c>
      <c r="D16" s="78"/>
      <c r="E16" s="78"/>
      <c r="F16" s="78"/>
      <c r="G16" s="1" t="s">
        <v>46</v>
      </c>
      <c r="I16" s="1" t="s">
        <v>59</v>
      </c>
    </row>
    <row r="17" spans="1:9" ht="62.25" customHeight="1">
      <c r="B17" s="14" t="s">
        <v>60</v>
      </c>
      <c r="C17" s="78" t="s">
        <v>61</v>
      </c>
      <c r="D17" s="78"/>
      <c r="E17" s="78"/>
      <c r="F17" s="78"/>
      <c r="G17" s="32" t="str">
        <f>'Client Input'!B23</f>
        <v>Upper Left</v>
      </c>
      <c r="I17" s="61" t="str">
        <f>'Client Input'!I1</f>
        <v>MBO</v>
      </c>
    </row>
    <row r="18" spans="1:9" ht="62.25" customHeight="1">
      <c r="B18" s="14" t="s">
        <v>62</v>
      </c>
      <c r="C18" s="78" t="s">
        <v>63</v>
      </c>
      <c r="D18" s="78"/>
      <c r="E18" s="78"/>
      <c r="F18" s="78"/>
      <c r="G18" s="67"/>
      <c r="H18" s="67"/>
      <c r="I18" s="67"/>
    </row>
    <row r="19" spans="1:9" ht="63" customHeight="1">
      <c r="B19" s="14" t="s">
        <v>64</v>
      </c>
      <c r="C19" s="78" t="s">
        <v>65</v>
      </c>
      <c r="D19" s="78"/>
      <c r="E19" s="78"/>
      <c r="F19" s="78"/>
      <c r="G19" s="67"/>
      <c r="H19" s="67"/>
      <c r="I19" s="67"/>
    </row>
    <row r="20" spans="1:9" ht="7.5" customHeight="1">
      <c r="C20" s="67"/>
      <c r="D20" s="67"/>
      <c r="E20" s="67"/>
      <c r="F20" s="67"/>
      <c r="G20" s="67"/>
      <c r="H20" s="67"/>
      <c r="I20" s="67"/>
    </row>
    <row r="21" spans="1:9" ht="29.25" customHeight="1">
      <c r="A21" s="76" t="s">
        <v>66</v>
      </c>
      <c r="B21" s="76"/>
      <c r="C21" s="76"/>
      <c r="D21" s="76"/>
      <c r="E21" s="76"/>
      <c r="F21" s="76"/>
      <c r="G21" s="76"/>
      <c r="H21" s="76"/>
      <c r="I21" s="76"/>
    </row>
  </sheetData>
  <sheetProtection password="CC36" sheet="1" objects="1" scenarios="1"/>
  <mergeCells count="10">
    <mergeCell ref="A21:I21"/>
    <mergeCell ref="B3:B12"/>
    <mergeCell ref="C16:F16"/>
    <mergeCell ref="C17:F17"/>
    <mergeCell ref="C18:F18"/>
    <mergeCell ref="C19:F19"/>
    <mergeCell ref="C2:D7"/>
    <mergeCell ref="E2:F7"/>
    <mergeCell ref="C8:D13"/>
    <mergeCell ref="E8:F13"/>
  </mergeCells>
  <conditionalFormatting sqref="C8:D13">
    <cfRule type="cellIs" dxfId="3" priority="2" operator="greaterThan">
      <formula>0</formula>
    </cfRule>
    <cfRule type="cellIs" priority="5" operator="greaterThan">
      <formula>0</formula>
    </cfRule>
  </conditionalFormatting>
  <conditionalFormatting sqref="E2:F7">
    <cfRule type="cellIs" dxfId="2" priority="4" operator="greaterThan">
      <formula>0</formula>
    </cfRule>
  </conditionalFormatting>
  <conditionalFormatting sqref="C2:D7">
    <cfRule type="cellIs" dxfId="1" priority="3" operator="greaterThan">
      <formula>0</formula>
    </cfRule>
  </conditionalFormatting>
  <conditionalFormatting sqref="E8:F13">
    <cfRule type="cellIs" dxfId="0" priority="1" operator="greaterThan">
      <formula>0</formula>
    </cfRule>
  </conditionalFormatting>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9"/>
  <sheetViews>
    <sheetView workbookViewId="0">
      <selection activeCell="B37" sqref="B37"/>
    </sheetView>
  </sheetViews>
  <sheetFormatPr defaultRowHeight="15"/>
  <cols>
    <col min="1" max="1" width="21.85546875" customWidth="1"/>
  </cols>
  <sheetData>
    <row r="2" spans="1:13" ht="15.75" thickBot="1">
      <c r="A2" t="s">
        <v>67</v>
      </c>
    </row>
    <row r="3" spans="1:13">
      <c r="A3" s="23" t="s">
        <v>68</v>
      </c>
      <c r="B3" s="92" t="s">
        <v>69</v>
      </c>
      <c r="C3" s="92"/>
      <c r="D3" s="92"/>
      <c r="E3" s="92"/>
      <c r="F3" s="92"/>
      <c r="G3" s="92"/>
      <c r="H3" s="92"/>
      <c r="I3" s="92"/>
      <c r="J3" s="92"/>
      <c r="K3" s="92"/>
      <c r="L3" s="92"/>
      <c r="M3" s="93"/>
    </row>
    <row r="4" spans="1:13">
      <c r="A4" s="86" t="s">
        <v>70</v>
      </c>
      <c r="B4" s="87"/>
      <c r="C4" s="87"/>
      <c r="D4" s="87"/>
      <c r="E4" s="87"/>
      <c r="F4" s="87"/>
      <c r="G4" s="87"/>
      <c r="H4" s="87"/>
      <c r="I4" s="87"/>
      <c r="J4" s="87"/>
      <c r="K4" s="87"/>
      <c r="L4" s="87"/>
      <c r="M4" s="88"/>
    </row>
    <row r="5" spans="1:13">
      <c r="A5" s="86"/>
      <c r="B5" s="87"/>
      <c r="C5" s="87"/>
      <c r="D5" s="87"/>
      <c r="E5" s="87"/>
      <c r="F5" s="87"/>
      <c r="G5" s="87"/>
      <c r="H5" s="87"/>
      <c r="I5" s="87"/>
      <c r="J5" s="87"/>
      <c r="K5" s="87"/>
      <c r="L5" s="87"/>
      <c r="M5" s="88"/>
    </row>
    <row r="6" spans="1:13">
      <c r="A6" s="86"/>
      <c r="B6" s="87"/>
      <c r="C6" s="87"/>
      <c r="D6" s="87"/>
      <c r="E6" s="87"/>
      <c r="F6" s="87"/>
      <c r="G6" s="87"/>
      <c r="H6" s="87"/>
      <c r="I6" s="87"/>
      <c r="J6" s="87"/>
      <c r="K6" s="87"/>
      <c r="L6" s="87"/>
      <c r="M6" s="88"/>
    </row>
    <row r="7" spans="1:13" ht="3.75" customHeight="1">
      <c r="A7" s="86"/>
      <c r="B7" s="87"/>
      <c r="C7" s="87"/>
      <c r="D7" s="87"/>
      <c r="E7" s="87"/>
      <c r="F7" s="87"/>
      <c r="G7" s="87"/>
      <c r="H7" s="87"/>
      <c r="I7" s="87"/>
      <c r="J7" s="87"/>
      <c r="K7" s="87"/>
      <c r="L7" s="87"/>
      <c r="M7" s="88"/>
    </row>
    <row r="8" spans="1:13" ht="15.75" hidden="1" thickBot="1">
      <c r="A8" s="89"/>
      <c r="B8" s="90"/>
      <c r="C8" s="90"/>
      <c r="D8" s="90"/>
      <c r="E8" s="90"/>
      <c r="F8" s="90"/>
      <c r="G8" s="90"/>
      <c r="H8" s="90"/>
      <c r="I8" s="90"/>
      <c r="J8" s="90"/>
      <c r="K8" s="90"/>
      <c r="L8" s="90"/>
      <c r="M8" s="91"/>
    </row>
    <row r="9" spans="1:13" ht="15.75" thickBot="1">
      <c r="A9" s="68"/>
      <c r="B9" s="69"/>
      <c r="C9" s="69"/>
      <c r="D9" s="69"/>
      <c r="E9" s="69"/>
      <c r="F9" s="69"/>
      <c r="G9" s="69"/>
      <c r="H9" s="69"/>
      <c r="I9" s="69"/>
      <c r="J9" s="69"/>
      <c r="K9" s="69"/>
      <c r="L9" s="69"/>
      <c r="M9" s="70"/>
    </row>
    <row r="10" spans="1:13">
      <c r="A10" s="23" t="s">
        <v>71</v>
      </c>
      <c r="B10" s="92" t="s">
        <v>72</v>
      </c>
      <c r="C10" s="92"/>
      <c r="D10" s="92"/>
      <c r="E10" s="92"/>
      <c r="F10" s="92"/>
      <c r="G10" s="92"/>
      <c r="H10" s="92"/>
      <c r="I10" s="92"/>
      <c r="J10" s="92"/>
      <c r="K10" s="92"/>
      <c r="L10" s="92"/>
      <c r="M10" s="93"/>
    </row>
    <row r="11" spans="1:13" ht="14.25" customHeight="1">
      <c r="A11" s="86" t="s">
        <v>73</v>
      </c>
      <c r="B11" s="87" t="s">
        <v>74</v>
      </c>
      <c r="C11" s="87"/>
      <c r="D11" s="87"/>
      <c r="E11" s="87"/>
      <c r="F11" s="87"/>
      <c r="G11" s="87"/>
      <c r="H11" s="87"/>
      <c r="I11" s="87"/>
      <c r="J11" s="87"/>
      <c r="K11" s="87"/>
      <c r="L11" s="87"/>
      <c r="M11" s="88"/>
    </row>
    <row r="12" spans="1:13">
      <c r="A12" s="86" t="s">
        <v>75</v>
      </c>
      <c r="B12" s="87"/>
      <c r="C12" s="87"/>
      <c r="D12" s="87"/>
      <c r="E12" s="87"/>
      <c r="F12" s="87"/>
      <c r="G12" s="87"/>
      <c r="H12" s="87"/>
      <c r="I12" s="87"/>
      <c r="J12" s="87"/>
      <c r="K12" s="87"/>
      <c r="L12" s="87"/>
      <c r="M12" s="88"/>
    </row>
    <row r="13" spans="1:13">
      <c r="A13" s="86" t="s">
        <v>76</v>
      </c>
      <c r="B13" s="87"/>
      <c r="C13" s="87"/>
      <c r="D13" s="87"/>
      <c r="E13" s="87"/>
      <c r="F13" s="87"/>
      <c r="G13" s="87"/>
      <c r="H13" s="87"/>
      <c r="I13" s="87"/>
      <c r="J13" s="87"/>
      <c r="K13" s="87"/>
      <c r="L13" s="87"/>
      <c r="M13" s="88"/>
    </row>
    <row r="14" spans="1:13" ht="18" customHeight="1">
      <c r="A14" s="86" t="s">
        <v>77</v>
      </c>
      <c r="B14" s="87"/>
      <c r="C14" s="87"/>
      <c r="D14" s="87"/>
      <c r="E14" s="87"/>
      <c r="F14" s="87"/>
      <c r="G14" s="87"/>
      <c r="H14" s="87"/>
      <c r="I14" s="87"/>
      <c r="J14" s="87"/>
      <c r="K14" s="87"/>
      <c r="L14" s="87"/>
      <c r="M14" s="88"/>
    </row>
    <row r="15" spans="1:13" ht="15.75" hidden="1" thickBot="1">
      <c r="A15" s="89"/>
      <c r="B15" s="90"/>
      <c r="C15" s="90"/>
      <c r="D15" s="90"/>
      <c r="E15" s="90"/>
      <c r="F15" s="90"/>
      <c r="G15" s="90"/>
      <c r="H15" s="90"/>
      <c r="I15" s="90"/>
      <c r="J15" s="90"/>
      <c r="K15" s="90"/>
      <c r="L15" s="90"/>
      <c r="M15" s="91"/>
    </row>
    <row r="16" spans="1:13" ht="15.75" thickBot="1">
      <c r="A16" s="68"/>
      <c r="B16" s="69"/>
      <c r="C16" s="69"/>
      <c r="D16" s="69"/>
      <c r="E16" s="69"/>
      <c r="F16" s="69"/>
      <c r="G16" s="69"/>
      <c r="H16" s="69"/>
      <c r="I16" s="69"/>
      <c r="J16" s="69"/>
      <c r="K16" s="69"/>
      <c r="L16" s="69"/>
      <c r="M16" s="70"/>
    </row>
    <row r="17" spans="1:13">
      <c r="A17" s="23" t="s">
        <v>78</v>
      </c>
      <c r="B17" s="92" t="s">
        <v>79</v>
      </c>
      <c r="C17" s="92"/>
      <c r="D17" s="92"/>
      <c r="E17" s="92"/>
      <c r="F17" s="92"/>
      <c r="G17" s="92"/>
      <c r="H17" s="92"/>
      <c r="I17" s="92"/>
      <c r="J17" s="92"/>
      <c r="K17" s="92"/>
      <c r="L17" s="92"/>
      <c r="M17" s="93"/>
    </row>
    <row r="18" spans="1:13">
      <c r="A18" s="86" t="s">
        <v>80</v>
      </c>
      <c r="B18" s="87"/>
      <c r="C18" s="87"/>
      <c r="D18" s="87"/>
      <c r="E18" s="87"/>
      <c r="F18" s="87"/>
      <c r="G18" s="87"/>
      <c r="H18" s="87"/>
      <c r="I18" s="87"/>
      <c r="J18" s="87"/>
      <c r="K18" s="87"/>
      <c r="L18" s="87"/>
      <c r="M18" s="88"/>
    </row>
    <row r="19" spans="1:13">
      <c r="A19" s="86"/>
      <c r="B19" s="87"/>
      <c r="C19" s="87"/>
      <c r="D19" s="87"/>
      <c r="E19" s="87"/>
      <c r="F19" s="87"/>
      <c r="G19" s="87"/>
      <c r="H19" s="87"/>
      <c r="I19" s="87"/>
      <c r="J19" s="87"/>
      <c r="K19" s="87"/>
      <c r="L19" s="87"/>
      <c r="M19" s="88"/>
    </row>
    <row r="20" spans="1:13">
      <c r="A20" s="86"/>
      <c r="B20" s="87"/>
      <c r="C20" s="87"/>
      <c r="D20" s="87"/>
      <c r="E20" s="87"/>
      <c r="F20" s="87"/>
      <c r="G20" s="87"/>
      <c r="H20" s="87"/>
      <c r="I20" s="87"/>
      <c r="J20" s="87"/>
      <c r="K20" s="87"/>
      <c r="L20" s="87"/>
      <c r="M20" s="88"/>
    </row>
    <row r="21" spans="1:13" ht="15" customHeight="1">
      <c r="A21" s="86"/>
      <c r="B21" s="87"/>
      <c r="C21" s="87"/>
      <c r="D21" s="87"/>
      <c r="E21" s="87"/>
      <c r="F21" s="87"/>
      <c r="G21" s="87"/>
      <c r="H21" s="87"/>
      <c r="I21" s="87"/>
      <c r="J21" s="87"/>
      <c r="K21" s="87"/>
      <c r="L21" s="87"/>
      <c r="M21" s="88"/>
    </row>
    <row r="22" spans="1:13" ht="15.75" hidden="1" thickBot="1">
      <c r="A22" s="89"/>
      <c r="B22" s="90"/>
      <c r="C22" s="90"/>
      <c r="D22" s="90"/>
      <c r="E22" s="90"/>
      <c r="F22" s="90"/>
      <c r="G22" s="90"/>
      <c r="H22" s="90"/>
      <c r="I22" s="90"/>
      <c r="J22" s="90"/>
      <c r="K22" s="90"/>
      <c r="L22" s="90"/>
      <c r="M22" s="91"/>
    </row>
    <row r="23" spans="1:13" ht="15.75" thickBot="1">
      <c r="A23" s="68"/>
      <c r="B23" s="69"/>
      <c r="C23" s="69"/>
      <c r="D23" s="69"/>
      <c r="E23" s="69"/>
      <c r="F23" s="69"/>
      <c r="G23" s="69"/>
      <c r="H23" s="69"/>
      <c r="I23" s="69"/>
      <c r="J23" s="69"/>
      <c r="K23" s="69"/>
      <c r="L23" s="69"/>
      <c r="M23" s="70"/>
    </row>
    <row r="24" spans="1:13">
      <c r="A24" s="23" t="s">
        <v>81</v>
      </c>
      <c r="B24" s="24" t="s">
        <v>82</v>
      </c>
      <c r="C24" s="24"/>
      <c r="D24" s="24"/>
      <c r="E24" s="24"/>
      <c r="F24" s="24"/>
      <c r="G24" s="24"/>
      <c r="H24" s="24"/>
      <c r="I24" s="24"/>
      <c r="J24" s="24"/>
      <c r="K24" s="24"/>
      <c r="L24" s="24"/>
      <c r="M24" s="25"/>
    </row>
    <row r="25" spans="1:13">
      <c r="A25" s="86" t="s">
        <v>83</v>
      </c>
      <c r="B25" s="87"/>
      <c r="C25" s="87"/>
      <c r="D25" s="87"/>
      <c r="E25" s="87"/>
      <c r="F25" s="87"/>
      <c r="G25" s="87"/>
      <c r="H25" s="87"/>
      <c r="I25" s="87"/>
      <c r="J25" s="87"/>
      <c r="K25" s="87"/>
      <c r="L25" s="87"/>
      <c r="M25" s="88"/>
    </row>
    <row r="26" spans="1:13">
      <c r="A26" s="86"/>
      <c r="B26" s="87"/>
      <c r="C26" s="87"/>
      <c r="D26" s="87"/>
      <c r="E26" s="87"/>
      <c r="F26" s="87"/>
      <c r="G26" s="87"/>
      <c r="H26" s="87"/>
      <c r="I26" s="87"/>
      <c r="J26" s="87"/>
      <c r="K26" s="87"/>
      <c r="L26" s="87"/>
      <c r="M26" s="88"/>
    </row>
    <row r="27" spans="1:13">
      <c r="A27" s="86"/>
      <c r="B27" s="87"/>
      <c r="C27" s="87"/>
      <c r="D27" s="87"/>
      <c r="E27" s="87"/>
      <c r="F27" s="87"/>
      <c r="G27" s="87"/>
      <c r="H27" s="87"/>
      <c r="I27" s="87"/>
      <c r="J27" s="87"/>
      <c r="K27" s="87"/>
      <c r="L27" s="87"/>
      <c r="M27" s="88"/>
    </row>
    <row r="28" spans="1:13">
      <c r="A28" s="86"/>
      <c r="B28" s="87"/>
      <c r="C28" s="87"/>
      <c r="D28" s="87"/>
      <c r="E28" s="87"/>
      <c r="F28" s="87"/>
      <c r="G28" s="87"/>
      <c r="H28" s="87"/>
      <c r="I28" s="87"/>
      <c r="J28" s="87"/>
      <c r="K28" s="87"/>
      <c r="L28" s="87"/>
      <c r="M28" s="88"/>
    </row>
    <row r="29" spans="1:13" ht="15.75" thickBot="1">
      <c r="A29" s="89"/>
      <c r="B29" s="90"/>
      <c r="C29" s="90"/>
      <c r="D29" s="90"/>
      <c r="E29" s="90"/>
      <c r="F29" s="90"/>
      <c r="G29" s="90"/>
      <c r="H29" s="90"/>
      <c r="I29" s="90"/>
      <c r="J29" s="90"/>
      <c r="K29" s="90"/>
      <c r="L29" s="90"/>
      <c r="M29" s="91"/>
    </row>
  </sheetData>
  <sheetProtection password="CC36" sheet="1" objects="1" scenarios="1"/>
  <mergeCells count="7">
    <mergeCell ref="A18:M22"/>
    <mergeCell ref="A25:M29"/>
    <mergeCell ref="A4:M8"/>
    <mergeCell ref="B3:M3"/>
    <mergeCell ref="B10:M10"/>
    <mergeCell ref="A11:M15"/>
    <mergeCell ref="B17:M17"/>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4:I29"/>
  <sheetViews>
    <sheetView workbookViewId="0">
      <selection activeCell="N26" sqref="N26"/>
    </sheetView>
  </sheetViews>
  <sheetFormatPr defaultRowHeight="15"/>
  <cols>
    <col min="1" max="1" width="19.7109375" customWidth="1"/>
  </cols>
  <sheetData>
    <row r="24" spans="1:9">
      <c r="B24" s="51" t="s">
        <v>51</v>
      </c>
      <c r="C24" s="57">
        <f>'Client Visual'!I4</f>
        <v>422800</v>
      </c>
    </row>
    <row r="25" spans="1:9">
      <c r="B25" s="51" t="s">
        <v>52</v>
      </c>
      <c r="C25" s="57">
        <f>'Client Visual'!I5</f>
        <v>150000</v>
      </c>
    </row>
    <row r="26" spans="1:9">
      <c r="B26" s="51" t="s">
        <v>53</v>
      </c>
      <c r="C26" s="57">
        <f>'Client Visual'!I6</f>
        <v>145000</v>
      </c>
    </row>
    <row r="27" spans="1:9">
      <c r="B27" s="51" t="s">
        <v>54</v>
      </c>
      <c r="C27" s="57">
        <f>'Client Visual'!I7</f>
        <v>350000</v>
      </c>
    </row>
    <row r="29" spans="1:9" ht="45" customHeight="1">
      <c r="A29" s="71" t="s">
        <v>84</v>
      </c>
      <c r="B29" s="71"/>
      <c r="C29" s="71"/>
      <c r="D29" s="71"/>
      <c r="E29" s="71"/>
      <c r="F29" s="71"/>
      <c r="G29" s="71"/>
      <c r="H29" s="71"/>
      <c r="I29" s="71"/>
    </row>
  </sheetData>
  <sheetProtection password="CC36" sheet="1" objects="1" scenarios="1"/>
  <mergeCells count="1">
    <mergeCell ref="A29:I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F5156D913482478D195EF4EFADA91C" ma:contentTypeVersion="12" ma:contentTypeDescription="Create a new document." ma:contentTypeScope="" ma:versionID="ebbc3930319ecfbb2e4d1c6364185ff4">
  <xsd:schema xmlns:xsd="http://www.w3.org/2001/XMLSchema" xmlns:xs="http://www.w3.org/2001/XMLSchema" xmlns:p="http://schemas.microsoft.com/office/2006/metadata/properties" xmlns:ns2="c2f755c4-bbb9-4d8b-943e-3756b40bf5c8" xmlns:ns3="58d0c29b-5cbe-4e86-bc50-a5f77dbd6cdc" targetNamespace="http://schemas.microsoft.com/office/2006/metadata/properties" ma:root="true" ma:fieldsID="e5a6aff59f3e829f6f0dc0384097e963" ns2:_="" ns3:_="">
    <xsd:import namespace="c2f755c4-bbb9-4d8b-943e-3756b40bf5c8"/>
    <xsd:import namespace="58d0c29b-5cbe-4e86-bc50-a5f77dbd6c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755c4-bbb9-4d8b-943e-3756b40bf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d0c29b-5cbe-4e86-bc50-a5f77dbd6cd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544639-0155-4B63-B344-FC87B91FCC2B}"/>
</file>

<file path=customXml/itemProps2.xml><?xml version="1.0" encoding="utf-8"?>
<ds:datastoreItem xmlns:ds="http://schemas.openxmlformats.org/officeDocument/2006/customXml" ds:itemID="{1D55D21F-B946-451F-B4DA-D42D980E12CD}"/>
</file>

<file path=customXml/itemProps3.xml><?xml version="1.0" encoding="utf-8"?>
<ds:datastoreItem xmlns:ds="http://schemas.openxmlformats.org/officeDocument/2006/customXml" ds:itemID="{EA65BCC9-3F1A-4611-B52F-219657CB1E0F}"/>
</file>

<file path=docProps/app.xml><?xml version="1.0" encoding="utf-8"?>
<Properties xmlns="http://schemas.openxmlformats.org/officeDocument/2006/extended-properties" xmlns:vt="http://schemas.openxmlformats.org/officeDocument/2006/docPropsVTypes">
  <Application>Microsoft Excel Online</Application>
  <Manager/>
  <Company>VR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Stock</dc:creator>
  <cp:keywords/>
  <dc:description/>
  <cp:lastModifiedBy/>
  <cp:revision/>
  <dcterms:created xsi:type="dcterms:W3CDTF">2014-11-12T21:04:53Z</dcterms:created>
  <dcterms:modified xsi:type="dcterms:W3CDTF">2020-07-07T15:27:33Z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0x01010026F5156D913482478D195EF4EFADA91C</vt:lpwstr>
  </property>
  <property fmtid="{D5CDD505-2E9C-101B-9397-08002B2CF9AE}" pid="3" name="_Level">
    <vt:i4>1</vt:i4>
  </property>
</Properties>
</file>